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ifemessungen\2026\"/>
    </mc:Choice>
  </mc:AlternateContent>
  <xr:revisionPtr revIDLastSave="0" documentId="13_ncr:1_{379528ED-5D07-4A6C-BFE6-9E961FC9AEF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12" i="1" l="1"/>
  <c r="AW13" i="1"/>
  <c r="AW14" i="1"/>
  <c r="AW15" i="1"/>
  <c r="AW16" i="1"/>
  <c r="AW17" i="1"/>
  <c r="AW11" i="1"/>
  <c r="AV12" i="1"/>
  <c r="AV13" i="1"/>
  <c r="AV14" i="1"/>
  <c r="AV15" i="1"/>
  <c r="AV16" i="1"/>
  <c r="AV17" i="1"/>
  <c r="AV11" i="1"/>
  <c r="AW25" i="1"/>
  <c r="AW26" i="1"/>
  <c r="AW27" i="1"/>
  <c r="AW28" i="1"/>
  <c r="AW29" i="1"/>
  <c r="AW30" i="1"/>
  <c r="AW24" i="1"/>
  <c r="AV25" i="1"/>
  <c r="AV26" i="1"/>
  <c r="AV27" i="1"/>
  <c r="AV28" i="1"/>
  <c r="AV29" i="1"/>
  <c r="AV30" i="1"/>
  <c r="AV24" i="1"/>
  <c r="N32" i="3" l="1"/>
  <c r="N18" i="3"/>
  <c r="U18" i="2"/>
  <c r="T18" i="2"/>
  <c r="U17" i="2"/>
  <c r="T17" i="2"/>
  <c r="U16" i="2"/>
  <c r="T16" i="2"/>
  <c r="U15" i="2"/>
  <c r="T15" i="2"/>
  <c r="U14" i="2"/>
  <c r="T14" i="2"/>
  <c r="U13" i="2"/>
  <c r="T13" i="2"/>
  <c r="U12" i="2"/>
  <c r="T12" i="2"/>
  <c r="U11" i="2"/>
  <c r="T11" i="2"/>
  <c r="U10" i="2"/>
  <c r="T10" i="2"/>
</calcChain>
</file>

<file path=xl/sharedStrings.xml><?xml version="1.0" encoding="utf-8"?>
<sst xmlns="http://schemas.openxmlformats.org/spreadsheetml/2006/main" count="126" uniqueCount="9">
  <si>
    <t>Rivaner</t>
  </si>
  <si>
    <t>Pinot blanc</t>
  </si>
  <si>
    <t>Datum</t>
  </si>
  <si>
    <t>Oe</t>
  </si>
  <si>
    <t>Säure</t>
  </si>
  <si>
    <t>Riesling</t>
  </si>
  <si>
    <t>mittelwert 04-10</t>
  </si>
  <si>
    <t xml:space="preserve">Unterschied Säure bei gleichem Mostgewicht: </t>
  </si>
  <si>
    <t>Mittelwert 14-26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</si>
</sst>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m\."/>
    <numFmt numFmtId="165" formatCode="0.0"/>
  </numFmts>
  <fonts count="5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16" fontId="0" fillId="0" borderId="0" xfId="0" applyNumberFormat="1"/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0" fillId="0" borderId="0" xfId="0" applyNumberFormat="1"/>
    <xf numFmtId="0" fontId="0" fillId="0" borderId="6" xfId="0" applyBorder="1"/>
    <xf numFmtId="0" fontId="0" fillId="0" borderId="1" xfId="0" applyBorder="1"/>
    <xf numFmtId="0" fontId="2" fillId="0" borderId="0" xfId="0" applyFont="1"/>
    <xf numFmtId="0" fontId="0" fillId="0" borderId="2" xfId="0" applyFill="1" applyBorder="1"/>
    <xf numFmtId="1" fontId="0" fillId="0" borderId="0" xfId="0" applyNumberFormat="1"/>
    <xf numFmtId="2" fontId="0" fillId="0" borderId="3" xfId="0" applyNumberFormat="1" applyBorder="1"/>
    <xf numFmtId="1" fontId="0" fillId="0" borderId="2" xfId="0" applyNumberFormat="1" applyBorder="1"/>
    <xf numFmtId="1" fontId="0" fillId="0" borderId="2" xfId="0" applyNumberFormat="1" applyFill="1" applyBorder="1"/>
    <xf numFmtId="1" fontId="0" fillId="0" borderId="4" xfId="0" applyNumberFormat="1" applyBorder="1"/>
    <xf numFmtId="165" fontId="0" fillId="0" borderId="3" xfId="0" applyNumberFormat="1" applyBorder="1"/>
    <xf numFmtId="165" fontId="0" fillId="0" borderId="5" xfId="0" applyNumberFormat="1" applyBorder="1"/>
    <xf numFmtId="165" fontId="0" fillId="0" borderId="0" xfId="0" applyNumberFormat="1"/>
    <xf numFmtId="165" fontId="0" fillId="0" borderId="1" xfId="0" applyNumberFormat="1" applyBorder="1" applyAlignment="1">
      <alignment horizontal="left"/>
    </xf>
    <xf numFmtId="0" fontId="2" fillId="0" borderId="6" xfId="0" applyFont="1" applyBorder="1" applyAlignment="1">
      <alignment horizontal="left"/>
    </xf>
    <xf numFmtId="1" fontId="2" fillId="0" borderId="6" xfId="0" applyNumberFormat="1" applyFont="1" applyBorder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1" fontId="0" fillId="2" borderId="2" xfId="0" applyNumberFormat="1" applyFill="1" applyBorder="1"/>
    <xf numFmtId="165" fontId="0" fillId="2" borderId="3" xfId="0" applyNumberFormat="1" applyFill="1" applyBorder="1"/>
    <xf numFmtId="0" fontId="0" fillId="3" borderId="7" xfId="0" applyFill="1" applyBorder="1"/>
    <xf numFmtId="0" fontId="0" fillId="0" borderId="7" xfId="0" applyFill="1" applyBorder="1"/>
    <xf numFmtId="1" fontId="0" fillId="0" borderId="0" xfId="0" applyNumberFormat="1" applyFill="1"/>
    <xf numFmtId="165" fontId="0" fillId="0" borderId="0" xfId="0" applyNumberFormat="1" applyFill="1"/>
    <xf numFmtId="1" fontId="0" fillId="0" borderId="7" xfId="0" applyNumberFormat="1" applyFill="1" applyBorder="1"/>
    <xf numFmtId="0" fontId="0" fillId="0" borderId="8" xfId="0" applyBorder="1"/>
    <xf numFmtId="0" fontId="0" fillId="0" borderId="8" xfId="0" applyFill="1" applyBorder="1"/>
    <xf numFmtId="0" fontId="2" fillId="0" borderId="9" xfId="0" applyFont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0" fillId="0" borderId="10" xfId="0" applyBorder="1"/>
    <xf numFmtId="0" fontId="0" fillId="0" borderId="10" xfId="0" applyFill="1" applyBorder="1"/>
    <xf numFmtId="0" fontId="0" fillId="0" borderId="9" xfId="0" applyFill="1" applyBorder="1" applyAlignment="1">
      <alignment horizontal="left"/>
    </xf>
    <xf numFmtId="0" fontId="0" fillId="0" borderId="0" xfId="0" applyFill="1"/>
    <xf numFmtId="0" fontId="2" fillId="0" borderId="0" xfId="0" applyFont="1" applyFill="1"/>
    <xf numFmtId="16" fontId="0" fillId="0" borderId="0" xfId="0" applyNumberFormat="1" applyFill="1"/>
    <xf numFmtId="0" fontId="2" fillId="0" borderId="7" xfId="0" applyFont="1" applyFill="1" applyBorder="1"/>
    <xf numFmtId="1" fontId="2" fillId="0" borderId="7" xfId="0" applyNumberFormat="1" applyFont="1" applyFill="1" applyBorder="1"/>
    <xf numFmtId="165" fontId="2" fillId="0" borderId="7" xfId="0" applyNumberFormat="1" applyFont="1" applyFill="1" applyBorder="1"/>
    <xf numFmtId="0" fontId="2" fillId="0" borderId="11" xfId="0" applyFont="1" applyFill="1" applyBorder="1" applyAlignment="1">
      <alignment horizontal="left"/>
    </xf>
    <xf numFmtId="0" fontId="0" fillId="0" borderId="12" xfId="0" applyFill="1" applyBorder="1"/>
    <xf numFmtId="0" fontId="0" fillId="0" borderId="13" xfId="0" applyFill="1" applyBorder="1"/>
    <xf numFmtId="2" fontId="0" fillId="0" borderId="7" xfId="0" applyNumberFormat="1" applyFill="1" applyBorder="1"/>
    <xf numFmtId="1" fontId="2" fillId="0" borderId="9" xfId="0" applyNumberFormat="1" applyFont="1" applyFill="1" applyBorder="1" applyAlignment="1">
      <alignment horizontal="left"/>
    </xf>
    <xf numFmtId="165" fontId="2" fillId="0" borderId="11" xfId="0" applyNumberFormat="1" applyFont="1" applyFill="1" applyBorder="1" applyAlignment="1">
      <alignment horizontal="left"/>
    </xf>
    <xf numFmtId="1" fontId="0" fillId="0" borderId="10" xfId="0" applyNumberFormat="1" applyFill="1" applyBorder="1"/>
    <xf numFmtId="165" fontId="0" fillId="0" borderId="14" xfId="0" applyNumberFormat="1" applyFill="1" applyBorder="1"/>
    <xf numFmtId="1" fontId="0" fillId="0" borderId="8" xfId="0" applyNumberFormat="1" applyFill="1" applyBorder="1"/>
    <xf numFmtId="165" fontId="0" fillId="0" borderId="8" xfId="0" applyNumberFormat="1" applyFill="1" applyBorder="1"/>
    <xf numFmtId="0" fontId="0" fillId="0" borderId="15" xfId="0" applyFill="1" applyBorder="1"/>
    <xf numFmtId="0" fontId="2" fillId="0" borderId="15" xfId="0" applyFont="1" applyFill="1" applyBorder="1"/>
    <xf numFmtId="0" fontId="0" fillId="0" borderId="0" xfId="0" applyFill="1" applyBorder="1"/>
    <xf numFmtId="16" fontId="0" fillId="0" borderId="0" xfId="0" applyNumberFormat="1" applyFill="1" applyBorder="1"/>
    <xf numFmtId="0" fontId="2" fillId="0" borderId="8" xfId="0" applyFont="1" applyFill="1" applyBorder="1"/>
    <xf numFmtId="0" fontId="3" fillId="0" borderId="7" xfId="0" applyFont="1" applyFill="1" applyBorder="1"/>
    <xf numFmtId="0" fontId="2" fillId="3" borderId="9" xfId="0" applyFont="1" applyFill="1" applyBorder="1" applyAlignment="1">
      <alignment horizontal="left"/>
    </xf>
    <xf numFmtId="0" fontId="0" fillId="3" borderId="12" xfId="0" applyFill="1" applyBorder="1"/>
    <xf numFmtId="0" fontId="0" fillId="3" borderId="8" xfId="0" applyFill="1" applyBorder="1"/>
    <xf numFmtId="165" fontId="0" fillId="3" borderId="0" xfId="0" applyNumberFormat="1" applyFill="1"/>
    <xf numFmtId="0" fontId="0" fillId="3" borderId="9" xfId="0" applyFill="1" applyBorder="1" applyAlignment="1">
      <alignment horizontal="left"/>
    </xf>
    <xf numFmtId="0" fontId="0" fillId="3" borderId="10" xfId="0" applyFill="1" applyBorder="1"/>
    <xf numFmtId="0" fontId="0" fillId="3" borderId="15" xfId="0" applyFill="1" applyBorder="1"/>
    <xf numFmtId="0" fontId="4" fillId="3" borderId="7" xfId="0" applyFont="1" applyFill="1" applyBorder="1"/>
    <xf numFmtId="0" fontId="4" fillId="0" borderId="7" xfId="0" applyFont="1" applyFill="1" applyBorder="1"/>
    <xf numFmtId="0" fontId="3" fillId="3" borderId="7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100"/>
              <a:t>Entwicklung der Oechslewerte bei der Sorte RIVANER</a:t>
            </a:r>
            <a:r>
              <a:rPr lang="fr-FR" sz="1100" baseline="0"/>
              <a:t> </a:t>
            </a:r>
            <a:r>
              <a:rPr lang="fr-FR" sz="1100"/>
              <a:t>im Vergleich</a:t>
            </a:r>
          </a:p>
        </c:rich>
      </c:tx>
      <c:layout>
        <c:manualLayout>
          <c:xMode val="edge"/>
          <c:yMode val="edge"/>
          <c:x val="0.15951205813966551"/>
          <c:y val="1.69591450471081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992945121264336E-2"/>
          <c:y val="0.10290175809402141"/>
          <c:w val="0.83310772450159476"/>
          <c:h val="0.75700816894031819"/>
        </c:manualLayout>
      </c:layout>
      <c:lineChart>
        <c:grouping val="standard"/>
        <c:varyColors val="0"/>
        <c:ser>
          <c:idx val="0"/>
          <c:order val="0"/>
          <c:tx>
            <c:strRef>
              <c:f>Feuil1!$X$7</c:f>
              <c:strCache>
                <c:ptCount val="1"/>
                <c:pt idx="0">
                  <c:v>2015</c:v>
                </c:pt>
              </c:strCache>
            </c:strRef>
          </c:tx>
          <c:val>
            <c:numRef>
              <c:f>Feuil1!$X$9:$X$18</c:f>
              <c:numCache>
                <c:formatCode>General</c:formatCode>
                <c:ptCount val="10"/>
                <c:pt idx="3">
                  <c:v>57</c:v>
                </c:pt>
                <c:pt idx="4">
                  <c:v>61</c:v>
                </c:pt>
                <c:pt idx="5">
                  <c:v>66</c:v>
                </c:pt>
                <c:pt idx="6">
                  <c:v>69</c:v>
                </c:pt>
                <c:pt idx="7">
                  <c:v>75</c:v>
                </c:pt>
                <c:pt idx="8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C37-42F4-9F6B-C15CA2007744}"/>
            </c:ext>
          </c:extLst>
        </c:ser>
        <c:ser>
          <c:idx val="1"/>
          <c:order val="1"/>
          <c:tx>
            <c:strRef>
              <c:f>Feuil1!$Z$7</c:f>
              <c:strCache>
                <c:ptCount val="1"/>
                <c:pt idx="0">
                  <c:v>2016</c:v>
                </c:pt>
              </c:strCache>
            </c:strRef>
          </c:tx>
          <c:val>
            <c:numRef>
              <c:f>Feuil1!$Z$9:$Z$18</c:f>
              <c:numCache>
                <c:formatCode>General</c:formatCode>
                <c:ptCount val="10"/>
                <c:pt idx="4">
                  <c:v>56</c:v>
                </c:pt>
                <c:pt idx="5">
                  <c:v>66</c:v>
                </c:pt>
                <c:pt idx="6">
                  <c:v>71</c:v>
                </c:pt>
                <c:pt idx="7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C37-42F4-9F6B-C15CA2007744}"/>
            </c:ext>
          </c:extLst>
        </c:ser>
        <c:ser>
          <c:idx val="6"/>
          <c:order val="2"/>
          <c:tx>
            <c:strRef>
              <c:f>Feuil1!$AB$7</c:f>
              <c:strCache>
                <c:ptCount val="1"/>
                <c:pt idx="0">
                  <c:v>2017</c:v>
                </c:pt>
              </c:strCache>
            </c:strRef>
          </c:tx>
          <c:val>
            <c:numRef>
              <c:f>Feuil1!$AB$9:$AB$18</c:f>
              <c:numCache>
                <c:formatCode>General</c:formatCode>
                <c:ptCount val="10"/>
                <c:pt idx="2">
                  <c:v>64</c:v>
                </c:pt>
                <c:pt idx="3">
                  <c:v>70</c:v>
                </c:pt>
                <c:pt idx="4">
                  <c:v>76</c:v>
                </c:pt>
                <c:pt idx="5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C37-42F4-9F6B-C15CA2007744}"/>
            </c:ext>
          </c:extLst>
        </c:ser>
        <c:ser>
          <c:idx val="3"/>
          <c:order val="3"/>
          <c:tx>
            <c:strRef>
              <c:f>Feuil1!$AD$7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33CCFF"/>
              </a:solidFill>
            </a:ln>
          </c:spPr>
          <c:marker>
            <c:symbol val="x"/>
            <c:size val="7"/>
            <c:spPr>
              <a:solidFill>
                <a:srgbClr val="33CCFF"/>
              </a:solidFill>
              <a:ln>
                <a:solidFill>
                  <a:srgbClr val="33CCFF"/>
                </a:solidFill>
              </a:ln>
            </c:spPr>
          </c:marker>
          <c:cat>
            <c:numRef>
              <c:f>Feuil1!$C$10:$C$18</c:f>
              <c:numCache>
                <c:formatCode>d\-mmm</c:formatCode>
                <c:ptCount val="9"/>
                <c:pt idx="0">
                  <c:v>40762</c:v>
                </c:pt>
                <c:pt idx="1">
                  <c:v>40769</c:v>
                </c:pt>
                <c:pt idx="2">
                  <c:v>40776</c:v>
                </c:pt>
                <c:pt idx="3">
                  <c:v>40783</c:v>
                </c:pt>
                <c:pt idx="4">
                  <c:v>40790</c:v>
                </c:pt>
                <c:pt idx="5">
                  <c:v>40797</c:v>
                </c:pt>
                <c:pt idx="6">
                  <c:v>40804</c:v>
                </c:pt>
                <c:pt idx="7">
                  <c:v>40811</c:v>
                </c:pt>
                <c:pt idx="8">
                  <c:v>40818</c:v>
                </c:pt>
              </c:numCache>
            </c:numRef>
          </c:cat>
          <c:val>
            <c:numRef>
              <c:f>Feuil1!$AD$10:$AD$18</c:f>
              <c:numCache>
                <c:formatCode>General</c:formatCode>
                <c:ptCount val="9"/>
                <c:pt idx="0">
                  <c:v>45</c:v>
                </c:pt>
                <c:pt idx="1">
                  <c:v>58</c:v>
                </c:pt>
                <c:pt idx="2">
                  <c:v>65</c:v>
                </c:pt>
                <c:pt idx="3">
                  <c:v>74</c:v>
                </c:pt>
                <c:pt idx="4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37-42F4-9F6B-C15CA2007744}"/>
            </c:ext>
          </c:extLst>
        </c:ser>
        <c:ser>
          <c:idx val="2"/>
          <c:order val="4"/>
          <c:tx>
            <c:strRef>
              <c:f>Feuil1!$AF$7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FFFF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Feuil1!$C$10:$C$18</c:f>
              <c:numCache>
                <c:formatCode>d\-mmm</c:formatCode>
                <c:ptCount val="9"/>
                <c:pt idx="0">
                  <c:v>40762</c:v>
                </c:pt>
                <c:pt idx="1">
                  <c:v>40769</c:v>
                </c:pt>
                <c:pt idx="2">
                  <c:v>40776</c:v>
                </c:pt>
                <c:pt idx="3">
                  <c:v>40783</c:v>
                </c:pt>
                <c:pt idx="4">
                  <c:v>40790</c:v>
                </c:pt>
                <c:pt idx="5">
                  <c:v>40797</c:v>
                </c:pt>
                <c:pt idx="6">
                  <c:v>40804</c:v>
                </c:pt>
                <c:pt idx="7">
                  <c:v>40811</c:v>
                </c:pt>
                <c:pt idx="8">
                  <c:v>40818</c:v>
                </c:pt>
              </c:numCache>
            </c:numRef>
          </c:cat>
          <c:val>
            <c:numRef>
              <c:f>Feuil1!$AF$10:$AF$18</c:f>
              <c:numCache>
                <c:formatCode>General</c:formatCode>
                <c:ptCount val="9"/>
                <c:pt idx="2">
                  <c:v>47</c:v>
                </c:pt>
                <c:pt idx="3">
                  <c:v>61</c:v>
                </c:pt>
                <c:pt idx="4">
                  <c:v>66</c:v>
                </c:pt>
                <c:pt idx="5">
                  <c:v>71</c:v>
                </c:pt>
                <c:pt idx="6">
                  <c:v>80</c:v>
                </c:pt>
                <c:pt idx="7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37-42F4-9F6B-C15CA2007744}"/>
            </c:ext>
          </c:extLst>
        </c:ser>
        <c:ser>
          <c:idx val="10"/>
          <c:order val="5"/>
          <c:tx>
            <c:strRef>
              <c:f>Feuil1!$AH$7</c:f>
              <c:strCache>
                <c:ptCount val="1"/>
                <c:pt idx="0">
                  <c:v>2020</c:v>
                </c:pt>
              </c:strCache>
            </c:strRef>
          </c:tx>
          <c:val>
            <c:numRef>
              <c:f>Feuil1!$AH$11:$AH$15</c:f>
              <c:numCache>
                <c:formatCode>General</c:formatCode>
                <c:ptCount val="5"/>
                <c:pt idx="0">
                  <c:v>50</c:v>
                </c:pt>
                <c:pt idx="1">
                  <c:v>60</c:v>
                </c:pt>
                <c:pt idx="2">
                  <c:v>66</c:v>
                </c:pt>
                <c:pt idx="3">
                  <c:v>70</c:v>
                </c:pt>
                <c:pt idx="4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72-489E-BE3E-107E4DD4FD1D}"/>
            </c:ext>
          </c:extLst>
        </c:ser>
        <c:ser>
          <c:idx val="4"/>
          <c:order val="6"/>
          <c:tx>
            <c:strRef>
              <c:f>Feuil1!$AJ$7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pPr>
              <a:ln>
                <a:solidFill>
                  <a:srgbClr val="00FF00"/>
                </a:solidFill>
              </a:ln>
            </c:spPr>
          </c:marker>
          <c:val>
            <c:numRef>
              <c:f>Feuil1!$AJ$10:$AJ$18</c:f>
              <c:numCache>
                <c:formatCode>General</c:formatCode>
                <c:ptCount val="9"/>
                <c:pt idx="3">
                  <c:v>54</c:v>
                </c:pt>
                <c:pt idx="4">
                  <c:v>59</c:v>
                </c:pt>
                <c:pt idx="5">
                  <c:v>67</c:v>
                </c:pt>
                <c:pt idx="6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37-42F4-9F6B-C15CA2007744}"/>
            </c:ext>
          </c:extLst>
        </c:ser>
        <c:ser>
          <c:idx val="5"/>
          <c:order val="7"/>
          <c:tx>
            <c:strRef>
              <c:f>Feuil1!$AL$7</c:f>
              <c:strCache>
                <c:ptCount val="1"/>
                <c:pt idx="0">
                  <c:v>2022</c:v>
                </c:pt>
              </c:strCache>
            </c:strRef>
          </c:tx>
          <c:val>
            <c:numRef>
              <c:f>Feuil1!$AL$10:$AL$18</c:f>
              <c:numCache>
                <c:formatCode>General</c:formatCode>
                <c:ptCount val="9"/>
                <c:pt idx="0">
                  <c:v>51</c:v>
                </c:pt>
                <c:pt idx="1">
                  <c:v>62</c:v>
                </c:pt>
                <c:pt idx="2">
                  <c:v>71</c:v>
                </c:pt>
                <c:pt idx="3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C37-42F4-9F6B-C15CA2007744}"/>
            </c:ext>
          </c:extLst>
        </c:ser>
        <c:ser>
          <c:idx val="7"/>
          <c:order val="8"/>
          <c:tx>
            <c:strRef>
              <c:f>Feuil1!$AN$7</c:f>
              <c:strCache>
                <c:ptCount val="1"/>
                <c:pt idx="0">
                  <c:v>2023</c:v>
                </c:pt>
              </c:strCache>
            </c:strRef>
          </c:tx>
          <c:val>
            <c:numRef>
              <c:f>Feuil1!$AN$10:$AN$15</c:f>
              <c:numCache>
                <c:formatCode>General</c:formatCode>
                <c:ptCount val="6"/>
                <c:pt idx="1">
                  <c:v>52</c:v>
                </c:pt>
                <c:pt idx="2">
                  <c:v>58</c:v>
                </c:pt>
                <c:pt idx="3">
                  <c:v>65</c:v>
                </c:pt>
                <c:pt idx="4">
                  <c:v>73</c:v>
                </c:pt>
                <c:pt idx="5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A7-41F8-9D18-C0B3CABDA038}"/>
            </c:ext>
          </c:extLst>
        </c:ser>
        <c:ser>
          <c:idx val="8"/>
          <c:order val="9"/>
          <c:tx>
            <c:strRef>
              <c:f>Feuil1!$AP$7</c:f>
              <c:strCache>
                <c:ptCount val="1"/>
                <c:pt idx="0">
                  <c:v>2024</c:v>
                </c:pt>
              </c:strCache>
            </c:strRef>
          </c:tx>
          <c:val>
            <c:numRef>
              <c:f>Feuil1!$AP$9:$AP$18</c:f>
              <c:numCache>
                <c:formatCode>General</c:formatCode>
                <c:ptCount val="10"/>
                <c:pt idx="3">
                  <c:v>50</c:v>
                </c:pt>
                <c:pt idx="4">
                  <c:v>62</c:v>
                </c:pt>
                <c:pt idx="5">
                  <c:v>69</c:v>
                </c:pt>
                <c:pt idx="6">
                  <c:v>73</c:v>
                </c:pt>
                <c:pt idx="7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D9-4A92-BB73-BA698AB59CA3}"/>
            </c:ext>
          </c:extLst>
        </c:ser>
        <c:ser>
          <c:idx val="9"/>
          <c:order val="10"/>
          <c:tx>
            <c:strRef>
              <c:f>Feuil1!$AR$7</c:f>
              <c:strCache>
                <c:ptCount val="1"/>
                <c:pt idx="0">
                  <c:v>2025</c:v>
                </c:pt>
              </c:strCache>
            </c:strRef>
          </c:tx>
          <c:val>
            <c:numRef>
              <c:f>Feuil1!$AR$10:$AR$15</c:f>
              <c:numCache>
                <c:formatCode>General</c:formatCode>
                <c:ptCount val="6"/>
                <c:pt idx="1">
                  <c:v>59</c:v>
                </c:pt>
                <c:pt idx="2">
                  <c:v>72</c:v>
                </c:pt>
                <c:pt idx="3">
                  <c:v>79</c:v>
                </c:pt>
                <c:pt idx="4">
                  <c:v>84</c:v>
                </c:pt>
                <c:pt idx="5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AA-4213-AEE8-5E951E48AEDB}"/>
            </c:ext>
          </c:extLst>
        </c:ser>
        <c:ser>
          <c:idx val="11"/>
          <c:order val="11"/>
          <c:tx>
            <c:strRef>
              <c:f>Feuil1!$AT$7</c:f>
              <c:strCache>
                <c:ptCount val="1"/>
                <c:pt idx="0">
                  <c:v>2026</c:v>
                </c:pt>
              </c:strCache>
            </c:strRef>
          </c:tx>
          <c:val>
            <c:numRef>
              <c:f>Feuil1!$AT$10:$AT$16</c:f>
              <c:numCache>
                <c:formatCode>General</c:formatCode>
                <c:ptCount val="7"/>
                <c:pt idx="1">
                  <c:v>71</c:v>
                </c:pt>
                <c:pt idx="2">
                  <c:v>82</c:v>
                </c:pt>
                <c:pt idx="3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6F-441A-AFE2-AEFB7FDEA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284560"/>
        <c:axId val="1"/>
      </c:lineChart>
      <c:dateAx>
        <c:axId val="482284560"/>
        <c:scaling>
          <c:orientation val="minMax"/>
          <c:min val="1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b="1"/>
                  <a:t>Datum</a:t>
                </a:r>
              </a:p>
            </c:rich>
          </c:tx>
          <c:layout>
            <c:manualLayout>
              <c:xMode val="edge"/>
              <c:yMode val="edge"/>
              <c:x val="0.45757803812326597"/>
              <c:y val="0.94535140278779894"/>
            </c:manualLayout>
          </c:layout>
          <c:overlay val="0"/>
          <c:spPr>
            <a:noFill/>
            <a:ln w="25400">
              <a:noFill/>
            </a:ln>
          </c:spPr>
        </c:title>
        <c:numFmt formatCode="d\.mm\.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At val="0"/>
        <c:auto val="1"/>
        <c:lblOffset val="100"/>
        <c:baseTimeUnit val="days"/>
        <c:majorTimeUnit val="days"/>
        <c:minorUnit val="1"/>
        <c:minorTimeUnit val="days"/>
      </c:dateAx>
      <c:valAx>
        <c:axId val="1"/>
        <c:scaling>
          <c:orientation val="minMax"/>
          <c:max val="90"/>
          <c:min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b="1"/>
                  <a:t>Oe</a:t>
                </a:r>
              </a:p>
            </c:rich>
          </c:tx>
          <c:layout>
            <c:manualLayout>
              <c:xMode val="edge"/>
              <c:yMode val="edge"/>
              <c:x val="1.2585545209131311E-2"/>
              <c:y val="0.442009599397684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82284560"/>
        <c:crosses val="autoZero"/>
        <c:crossBetween val="between"/>
      </c:valAx>
      <c:spPr>
        <a:solidFill>
          <a:srgbClr val="C0C0C0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475061530257698"/>
          <c:y val="0.36837071763057211"/>
          <c:w val="9.4531127266773221E-2"/>
          <c:h val="0.49419876716911743"/>
        </c:manualLayout>
      </c:layout>
      <c:overlay val="0"/>
      <c:spPr>
        <a:solidFill>
          <a:schemeClr val="bg1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4921259845" footer="0.492125984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100"/>
              <a:t>Entwicklung der Säure bei der Sorte RIVANER</a:t>
            </a:r>
            <a:r>
              <a:rPr lang="fr-FR" sz="1100" baseline="0"/>
              <a:t> </a:t>
            </a:r>
            <a:r>
              <a:rPr lang="fr-FR" sz="1100"/>
              <a:t>im Vergleich</a:t>
            </a:r>
          </a:p>
        </c:rich>
      </c:tx>
      <c:layout>
        <c:manualLayout>
          <c:xMode val="edge"/>
          <c:yMode val="edge"/>
          <c:x val="0.21929733783277092"/>
          <c:y val="1.437077761729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812433740842628E-2"/>
          <c:y val="7.8134386301190253E-2"/>
          <c:w val="0.8251997957003121"/>
          <c:h val="0.80009517026513433"/>
        </c:manualLayout>
      </c:layout>
      <c:lineChart>
        <c:grouping val="standard"/>
        <c:varyColors val="0"/>
        <c:ser>
          <c:idx val="0"/>
          <c:order val="0"/>
          <c:tx>
            <c:strRef>
              <c:f>Feuil1!$X$7</c:f>
              <c:strCache>
                <c:ptCount val="1"/>
                <c:pt idx="0">
                  <c:v>2015</c:v>
                </c:pt>
              </c:strCache>
            </c:strRef>
          </c:tx>
          <c:val>
            <c:numRef>
              <c:f>Feuil1!$Y$10:$Y$18</c:f>
              <c:numCache>
                <c:formatCode>General</c:formatCode>
                <c:ptCount val="9"/>
                <c:pt idx="2">
                  <c:v>14.7</c:v>
                </c:pt>
                <c:pt idx="3">
                  <c:v>12</c:v>
                </c:pt>
                <c:pt idx="4">
                  <c:v>9.1</c:v>
                </c:pt>
                <c:pt idx="5">
                  <c:v>8.4</c:v>
                </c:pt>
                <c:pt idx="6">
                  <c:v>7.3</c:v>
                </c:pt>
                <c:pt idx="7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FA-4F0B-BBC0-1B3A2F797F22}"/>
            </c:ext>
          </c:extLst>
        </c:ser>
        <c:ser>
          <c:idx val="1"/>
          <c:order val="1"/>
          <c:tx>
            <c:strRef>
              <c:f>Feuil1!$Z$7</c:f>
              <c:strCache>
                <c:ptCount val="1"/>
                <c:pt idx="0">
                  <c:v>2016</c:v>
                </c:pt>
              </c:strCache>
            </c:strRef>
          </c:tx>
          <c:val>
            <c:numRef>
              <c:f>Feuil1!$AA$10:$AA$18</c:f>
              <c:numCache>
                <c:formatCode>General</c:formatCode>
                <c:ptCount val="9"/>
                <c:pt idx="3">
                  <c:v>14.5</c:v>
                </c:pt>
                <c:pt idx="4">
                  <c:v>10.8</c:v>
                </c:pt>
                <c:pt idx="5">
                  <c:v>8.5</c:v>
                </c:pt>
                <c:pt idx="6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DFA-4F0B-BBC0-1B3A2F797F22}"/>
            </c:ext>
          </c:extLst>
        </c:ser>
        <c:ser>
          <c:idx val="3"/>
          <c:order val="2"/>
          <c:tx>
            <c:strRef>
              <c:f>Feuil1!$AB$7</c:f>
              <c:strCache>
                <c:ptCount val="1"/>
                <c:pt idx="0">
                  <c:v>2017</c:v>
                </c:pt>
              </c:strCache>
            </c:strRef>
          </c:tx>
          <c:val>
            <c:numRef>
              <c:f>Feuil1!$AC$10:$AC$18</c:f>
              <c:numCache>
                <c:formatCode>General</c:formatCode>
                <c:ptCount val="9"/>
                <c:pt idx="1">
                  <c:v>12.8</c:v>
                </c:pt>
                <c:pt idx="2">
                  <c:v>11.3</c:v>
                </c:pt>
                <c:pt idx="3">
                  <c:v>8.1999999999999993</c:v>
                </c:pt>
                <c:pt idx="4">
                  <c:v>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DFA-4F0B-BBC0-1B3A2F797F22}"/>
            </c:ext>
          </c:extLst>
        </c:ser>
        <c:ser>
          <c:idx val="6"/>
          <c:order val="3"/>
          <c:tx>
            <c:strRef>
              <c:f>Feuil1!$AD$7</c:f>
              <c:strCache>
                <c:ptCount val="1"/>
                <c:pt idx="0">
                  <c:v>2018</c:v>
                </c:pt>
              </c:strCache>
            </c:strRef>
          </c:tx>
          <c:val>
            <c:numRef>
              <c:f>Feuil1!$AE$10:$AE$18</c:f>
              <c:numCache>
                <c:formatCode>General</c:formatCode>
                <c:ptCount val="9"/>
                <c:pt idx="0">
                  <c:v>19.600000000000001</c:v>
                </c:pt>
                <c:pt idx="1">
                  <c:v>12.6</c:v>
                </c:pt>
                <c:pt idx="2">
                  <c:v>10.1</c:v>
                </c:pt>
                <c:pt idx="3">
                  <c:v>8.1999999999999993</c:v>
                </c:pt>
                <c:pt idx="4">
                  <c:v>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FA-4F0B-BBC0-1B3A2F797F22}"/>
            </c:ext>
          </c:extLst>
        </c:ser>
        <c:ser>
          <c:idx val="2"/>
          <c:order val="4"/>
          <c:tx>
            <c:strRef>
              <c:f>Feuil1!$AF$7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FFFF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Feuil1!$C$10:$C$18</c:f>
              <c:numCache>
                <c:formatCode>d\-mmm</c:formatCode>
                <c:ptCount val="9"/>
                <c:pt idx="0">
                  <c:v>40762</c:v>
                </c:pt>
                <c:pt idx="1">
                  <c:v>40769</c:v>
                </c:pt>
                <c:pt idx="2">
                  <c:v>40776</c:v>
                </c:pt>
                <c:pt idx="3">
                  <c:v>40783</c:v>
                </c:pt>
                <c:pt idx="4">
                  <c:v>40790</c:v>
                </c:pt>
                <c:pt idx="5">
                  <c:v>40797</c:v>
                </c:pt>
                <c:pt idx="6">
                  <c:v>40804</c:v>
                </c:pt>
                <c:pt idx="7">
                  <c:v>40811</c:v>
                </c:pt>
                <c:pt idx="8">
                  <c:v>40818</c:v>
                </c:pt>
              </c:numCache>
            </c:numRef>
          </c:cat>
          <c:val>
            <c:numRef>
              <c:f>Feuil1!$AG$10:$AG$18</c:f>
              <c:numCache>
                <c:formatCode>General</c:formatCode>
                <c:ptCount val="9"/>
                <c:pt idx="2">
                  <c:v>20.399999999999999</c:v>
                </c:pt>
                <c:pt idx="3">
                  <c:v>12</c:v>
                </c:pt>
                <c:pt idx="4">
                  <c:v>9</c:v>
                </c:pt>
                <c:pt idx="5">
                  <c:v>8.1999999999999993</c:v>
                </c:pt>
                <c:pt idx="6">
                  <c:v>7</c:v>
                </c:pt>
                <c:pt idx="7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FA-4F0B-BBC0-1B3A2F797F22}"/>
            </c:ext>
          </c:extLst>
        </c:ser>
        <c:ser>
          <c:idx val="10"/>
          <c:order val="5"/>
          <c:tx>
            <c:strRef>
              <c:f>Feuil1!$AH$7</c:f>
              <c:strCache>
                <c:ptCount val="1"/>
                <c:pt idx="0">
                  <c:v>2020</c:v>
                </c:pt>
              </c:strCache>
            </c:strRef>
          </c:tx>
          <c:val>
            <c:numRef>
              <c:f>Feuil1!$AI$11:$AI$15</c:f>
              <c:numCache>
                <c:formatCode>General</c:formatCode>
                <c:ptCount val="5"/>
                <c:pt idx="0">
                  <c:v>16.5</c:v>
                </c:pt>
                <c:pt idx="1">
                  <c:v>9.9</c:v>
                </c:pt>
                <c:pt idx="2">
                  <c:v>9.1</c:v>
                </c:pt>
                <c:pt idx="3">
                  <c:v>8.1999999999999993</c:v>
                </c:pt>
                <c:pt idx="4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54-43B7-A5D9-61B7C2FBC346}"/>
            </c:ext>
          </c:extLst>
        </c:ser>
        <c:ser>
          <c:idx val="4"/>
          <c:order val="6"/>
          <c:tx>
            <c:strRef>
              <c:f>Feuil1!$AJ$7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ln>
                <a:solidFill>
                  <a:srgbClr val="FF0000"/>
                </a:solidFill>
              </a:ln>
            </c:spPr>
          </c:marker>
          <c:val>
            <c:numRef>
              <c:f>Feuil1!$AK$9:$AK$18</c:f>
              <c:numCache>
                <c:formatCode>General</c:formatCode>
                <c:ptCount val="10"/>
                <c:pt idx="4">
                  <c:v>12.9</c:v>
                </c:pt>
                <c:pt idx="5">
                  <c:v>12.1</c:v>
                </c:pt>
                <c:pt idx="6">
                  <c:v>9.6999999999999993</c:v>
                </c:pt>
                <c:pt idx="7">
                  <c:v>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DFA-4F0B-BBC0-1B3A2F797F22}"/>
            </c:ext>
          </c:extLst>
        </c:ser>
        <c:ser>
          <c:idx val="5"/>
          <c:order val="7"/>
          <c:tx>
            <c:strRef>
              <c:f>Feuil1!$AL$7</c:f>
              <c:strCache>
                <c:ptCount val="1"/>
                <c:pt idx="0">
                  <c:v>2022</c:v>
                </c:pt>
              </c:strCache>
            </c:strRef>
          </c:tx>
          <c:val>
            <c:numRef>
              <c:f>Feuil1!$AM$10:$AM$18</c:f>
              <c:numCache>
                <c:formatCode>General</c:formatCode>
                <c:ptCount val="9"/>
                <c:pt idx="0">
                  <c:v>18.8</c:v>
                </c:pt>
                <c:pt idx="1">
                  <c:v>11.2</c:v>
                </c:pt>
                <c:pt idx="2">
                  <c:v>8.4</c:v>
                </c:pt>
                <c:pt idx="3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DFA-4F0B-BBC0-1B3A2F797F22}"/>
            </c:ext>
          </c:extLst>
        </c:ser>
        <c:ser>
          <c:idx val="7"/>
          <c:order val="8"/>
          <c:tx>
            <c:strRef>
              <c:f>Feuil1!$AN$7</c:f>
              <c:strCache>
                <c:ptCount val="1"/>
                <c:pt idx="0">
                  <c:v>2023</c:v>
                </c:pt>
              </c:strCache>
            </c:strRef>
          </c:tx>
          <c:val>
            <c:numRef>
              <c:f>Feuil1!$AO$10:$AO$15</c:f>
              <c:numCache>
                <c:formatCode>General</c:formatCode>
                <c:ptCount val="6"/>
                <c:pt idx="1">
                  <c:v>14</c:v>
                </c:pt>
                <c:pt idx="2">
                  <c:v>11.5</c:v>
                </c:pt>
                <c:pt idx="3">
                  <c:v>8.4</c:v>
                </c:pt>
                <c:pt idx="4">
                  <c:v>7.7</c:v>
                </c:pt>
                <c:pt idx="5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1-402B-9D8D-095B53BC61C8}"/>
            </c:ext>
          </c:extLst>
        </c:ser>
        <c:ser>
          <c:idx val="8"/>
          <c:order val="9"/>
          <c:tx>
            <c:strRef>
              <c:f>Feuil1!$AP$7</c:f>
              <c:strCache>
                <c:ptCount val="1"/>
                <c:pt idx="0">
                  <c:v>2024</c:v>
                </c:pt>
              </c:strCache>
            </c:strRef>
          </c:tx>
          <c:val>
            <c:numRef>
              <c:f>Feuil1!$AQ$9:$AQ$18</c:f>
              <c:numCache>
                <c:formatCode>General</c:formatCode>
                <c:ptCount val="10"/>
                <c:pt idx="3">
                  <c:v>18.899999999999999</c:v>
                </c:pt>
                <c:pt idx="4">
                  <c:v>12.7</c:v>
                </c:pt>
                <c:pt idx="5">
                  <c:v>9.8000000000000007</c:v>
                </c:pt>
                <c:pt idx="6">
                  <c:v>8.1</c:v>
                </c:pt>
                <c:pt idx="7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67-486C-8FDE-6D579B189BC1}"/>
            </c:ext>
          </c:extLst>
        </c:ser>
        <c:ser>
          <c:idx val="9"/>
          <c:order val="10"/>
          <c:tx>
            <c:strRef>
              <c:f>Feuil1!$AR$7</c:f>
              <c:strCache>
                <c:ptCount val="1"/>
                <c:pt idx="0">
                  <c:v>2025</c:v>
                </c:pt>
              </c:strCache>
            </c:strRef>
          </c:tx>
          <c:val>
            <c:numRef>
              <c:f>Feuil1!$AS$10:$AS$15</c:f>
              <c:numCache>
                <c:formatCode>General</c:formatCode>
                <c:ptCount val="6"/>
                <c:pt idx="1">
                  <c:v>16.100000000000001</c:v>
                </c:pt>
                <c:pt idx="2">
                  <c:v>9.9</c:v>
                </c:pt>
                <c:pt idx="3">
                  <c:v>8</c:v>
                </c:pt>
                <c:pt idx="4">
                  <c:v>7.4</c:v>
                </c:pt>
                <c:pt idx="5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1C-4678-B1BE-FE4BD7C814DC}"/>
            </c:ext>
          </c:extLst>
        </c:ser>
        <c:ser>
          <c:idx val="11"/>
          <c:order val="11"/>
          <c:tx>
            <c:strRef>
              <c:f>Feuil1!$AT$7</c:f>
              <c:strCache>
                <c:ptCount val="1"/>
                <c:pt idx="0">
                  <c:v>2026</c:v>
                </c:pt>
              </c:strCache>
            </c:strRef>
          </c:tx>
          <c:val>
            <c:numRef>
              <c:f>Feuil1!$AU$10:$AU$16</c:f>
              <c:numCache>
                <c:formatCode>General</c:formatCode>
                <c:ptCount val="7"/>
                <c:pt idx="1">
                  <c:v>10.9</c:v>
                </c:pt>
                <c:pt idx="2">
                  <c:v>8.1</c:v>
                </c:pt>
                <c:pt idx="3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46-4B81-9D90-FB682C95C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288168"/>
        <c:axId val="1"/>
      </c:lineChart>
      <c:dateAx>
        <c:axId val="482288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b="1"/>
                  <a:t>Datum</a:t>
                </a:r>
              </a:p>
            </c:rich>
          </c:tx>
          <c:layout>
            <c:manualLayout>
              <c:xMode val="edge"/>
              <c:yMode val="edge"/>
              <c:x val="0.42618642669666296"/>
              <c:y val="0.94599698706300761"/>
            </c:manualLayout>
          </c:layout>
          <c:overlay val="0"/>
          <c:spPr>
            <a:noFill/>
            <a:ln w="25400">
              <a:noFill/>
            </a:ln>
          </c:spPr>
        </c:title>
        <c:numFmt formatCode="d\.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At val="0"/>
        <c:auto val="1"/>
        <c:lblOffset val="100"/>
        <c:baseTimeUnit val="days"/>
        <c:majorTimeUnit val="days"/>
        <c:minorUnit val="1"/>
        <c:minorTimeUnit val="day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b="1"/>
                  <a:t>Säure (in g/l Weinsäure)</a:t>
                </a:r>
              </a:p>
            </c:rich>
          </c:tx>
          <c:layout>
            <c:manualLayout>
              <c:xMode val="edge"/>
              <c:yMode val="edge"/>
              <c:x val="1.8149981252343454E-2"/>
              <c:y val="0.321726381835406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82288168"/>
        <c:crosses val="autoZero"/>
        <c:crossBetween val="between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071944488719046"/>
          <c:y val="8.5365881898753063E-2"/>
          <c:w val="9.4619756719305878E-2"/>
          <c:h val="0.489780544384698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100"/>
              <a:t>Entwicklung der Oechslewerte bei der Sorte PINOT</a:t>
            </a:r>
            <a:r>
              <a:rPr lang="fr-FR" sz="1100" baseline="0"/>
              <a:t> BLANC</a:t>
            </a:r>
            <a:r>
              <a:rPr lang="fr-FR" sz="1100"/>
              <a:t> im Vergleich</a:t>
            </a:r>
          </a:p>
        </c:rich>
      </c:tx>
      <c:layout>
        <c:manualLayout>
          <c:xMode val="edge"/>
          <c:yMode val="edge"/>
          <c:x val="0.17747356269263023"/>
          <c:y val="1.42705078531850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081065168003356E-2"/>
          <c:y val="9.6237367758292808E-2"/>
          <c:w val="0.81817108163467578"/>
          <c:h val="0.76249399962446918"/>
        </c:manualLayout>
      </c:layout>
      <c:lineChart>
        <c:grouping val="standard"/>
        <c:varyColors val="0"/>
        <c:ser>
          <c:idx val="0"/>
          <c:order val="0"/>
          <c:tx>
            <c:strRef>
              <c:f>Feuil1!$X$21</c:f>
              <c:strCache>
                <c:ptCount val="1"/>
                <c:pt idx="0">
                  <c:v>2015</c:v>
                </c:pt>
              </c:strCache>
            </c:strRef>
          </c:tx>
          <c:val>
            <c:numRef>
              <c:f>Feuil1!$X$24:$X$32</c:f>
              <c:numCache>
                <c:formatCode>General</c:formatCode>
                <c:ptCount val="9"/>
                <c:pt idx="2">
                  <c:v>49</c:v>
                </c:pt>
                <c:pt idx="3">
                  <c:v>51</c:v>
                </c:pt>
                <c:pt idx="4">
                  <c:v>63</c:v>
                </c:pt>
                <c:pt idx="5">
                  <c:v>73</c:v>
                </c:pt>
                <c:pt idx="6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284-434B-82C1-B01D0CAEE89C}"/>
            </c:ext>
          </c:extLst>
        </c:ser>
        <c:ser>
          <c:idx val="1"/>
          <c:order val="1"/>
          <c:tx>
            <c:strRef>
              <c:f>Feuil1!$Z$21</c:f>
              <c:strCache>
                <c:ptCount val="1"/>
                <c:pt idx="0">
                  <c:v>2016</c:v>
                </c:pt>
              </c:strCache>
            </c:strRef>
          </c:tx>
          <c:val>
            <c:numRef>
              <c:f>Feuil1!$Z$24:$Z$32</c:f>
              <c:numCache>
                <c:formatCode>General</c:formatCode>
                <c:ptCount val="9"/>
                <c:pt idx="3">
                  <c:v>55</c:v>
                </c:pt>
                <c:pt idx="4">
                  <c:v>73</c:v>
                </c:pt>
                <c:pt idx="5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84-434B-82C1-B01D0CAEE89C}"/>
            </c:ext>
          </c:extLst>
        </c:ser>
        <c:ser>
          <c:idx val="3"/>
          <c:order val="2"/>
          <c:tx>
            <c:strRef>
              <c:f>Feuil1!$AB$21</c:f>
              <c:strCache>
                <c:ptCount val="1"/>
                <c:pt idx="0">
                  <c:v>2017</c:v>
                </c:pt>
              </c:strCache>
            </c:strRef>
          </c:tx>
          <c:val>
            <c:numRef>
              <c:f>Feuil1!$AB$24:$AB$32</c:f>
              <c:numCache>
                <c:formatCode>General</c:formatCode>
                <c:ptCount val="9"/>
                <c:pt idx="1">
                  <c:v>61</c:v>
                </c:pt>
                <c:pt idx="2">
                  <c:v>71</c:v>
                </c:pt>
                <c:pt idx="3">
                  <c:v>78</c:v>
                </c:pt>
                <c:pt idx="4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84-434B-82C1-B01D0CAEE89C}"/>
            </c:ext>
          </c:extLst>
        </c:ser>
        <c:ser>
          <c:idx val="6"/>
          <c:order val="3"/>
          <c:tx>
            <c:strRef>
              <c:f>Feuil1!$AD$21</c:f>
              <c:strCache>
                <c:ptCount val="1"/>
                <c:pt idx="0">
                  <c:v>2018</c:v>
                </c:pt>
              </c:strCache>
            </c:strRef>
          </c:tx>
          <c:val>
            <c:numRef>
              <c:f>Feuil1!$AD$24:$AD$32</c:f>
              <c:numCache>
                <c:formatCode>General</c:formatCode>
                <c:ptCount val="9"/>
                <c:pt idx="0">
                  <c:v>57</c:v>
                </c:pt>
                <c:pt idx="1">
                  <c:v>70</c:v>
                </c:pt>
                <c:pt idx="2">
                  <c:v>77</c:v>
                </c:pt>
                <c:pt idx="3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284-434B-82C1-B01D0CAEE89C}"/>
            </c:ext>
          </c:extLst>
        </c:ser>
        <c:ser>
          <c:idx val="2"/>
          <c:order val="4"/>
          <c:tx>
            <c:strRef>
              <c:f>Feuil1!$AF$21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FFFF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Feuil1!$C$24:$C$32</c:f>
              <c:numCache>
                <c:formatCode>d\-mmm</c:formatCode>
                <c:ptCount val="9"/>
                <c:pt idx="0">
                  <c:v>40769</c:v>
                </c:pt>
                <c:pt idx="1">
                  <c:v>40776</c:v>
                </c:pt>
                <c:pt idx="2">
                  <c:v>40783</c:v>
                </c:pt>
                <c:pt idx="3">
                  <c:v>40790</c:v>
                </c:pt>
                <c:pt idx="4">
                  <c:v>40797</c:v>
                </c:pt>
                <c:pt idx="5">
                  <c:v>40804</c:v>
                </c:pt>
                <c:pt idx="6">
                  <c:v>40811</c:v>
                </c:pt>
                <c:pt idx="7">
                  <c:v>40818</c:v>
                </c:pt>
                <c:pt idx="8">
                  <c:v>40825</c:v>
                </c:pt>
              </c:numCache>
            </c:numRef>
          </c:cat>
          <c:val>
            <c:numRef>
              <c:f>Feuil1!$AF$24:$AF$32</c:f>
              <c:numCache>
                <c:formatCode>General</c:formatCode>
                <c:ptCount val="9"/>
                <c:pt idx="3">
                  <c:v>72</c:v>
                </c:pt>
                <c:pt idx="4">
                  <c:v>80</c:v>
                </c:pt>
                <c:pt idx="5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84-434B-82C1-B01D0CAEE89C}"/>
            </c:ext>
          </c:extLst>
        </c:ser>
        <c:ser>
          <c:idx val="10"/>
          <c:order val="5"/>
          <c:tx>
            <c:strRef>
              <c:f>Feuil1!$AH$21</c:f>
              <c:strCache>
                <c:ptCount val="1"/>
                <c:pt idx="0">
                  <c:v>2020</c:v>
                </c:pt>
              </c:strCache>
            </c:strRef>
          </c:tx>
          <c:val>
            <c:numRef>
              <c:f>Feuil1!$AH$25:$AH$29</c:f>
              <c:numCache>
                <c:formatCode>General</c:formatCode>
                <c:ptCount val="5"/>
                <c:pt idx="0">
                  <c:v>57</c:v>
                </c:pt>
                <c:pt idx="1">
                  <c:v>69</c:v>
                </c:pt>
                <c:pt idx="2">
                  <c:v>76</c:v>
                </c:pt>
                <c:pt idx="3">
                  <c:v>83</c:v>
                </c:pt>
                <c:pt idx="4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BD-4299-BFA4-054B9237CFCD}"/>
            </c:ext>
          </c:extLst>
        </c:ser>
        <c:ser>
          <c:idx val="4"/>
          <c:order val="6"/>
          <c:tx>
            <c:strRef>
              <c:f>Feuil1!$AJ$21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pPr>
              <a:ln>
                <a:solidFill>
                  <a:srgbClr val="00FF00"/>
                </a:solidFill>
              </a:ln>
            </c:spPr>
          </c:marker>
          <c:val>
            <c:numRef>
              <c:f>Feuil1!$AJ$23:$AJ$32</c:f>
              <c:numCache>
                <c:formatCode>General</c:formatCode>
                <c:ptCount val="10"/>
                <c:pt idx="4">
                  <c:v>51</c:v>
                </c:pt>
                <c:pt idx="5">
                  <c:v>61</c:v>
                </c:pt>
                <c:pt idx="6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84-434B-82C1-B01D0CAEE89C}"/>
            </c:ext>
          </c:extLst>
        </c:ser>
        <c:ser>
          <c:idx val="5"/>
          <c:order val="7"/>
          <c:tx>
            <c:strRef>
              <c:f>Feuil1!$AL$21</c:f>
              <c:strCache>
                <c:ptCount val="1"/>
                <c:pt idx="0">
                  <c:v>2022</c:v>
                </c:pt>
              </c:strCache>
            </c:strRef>
          </c:tx>
          <c:val>
            <c:numRef>
              <c:f>Feuil1!$AL$24:$AL$32</c:f>
              <c:numCache>
                <c:formatCode>General</c:formatCode>
                <c:ptCount val="9"/>
                <c:pt idx="0">
                  <c:v>61</c:v>
                </c:pt>
                <c:pt idx="1">
                  <c:v>70</c:v>
                </c:pt>
                <c:pt idx="2">
                  <c:v>81</c:v>
                </c:pt>
                <c:pt idx="3">
                  <c:v>85</c:v>
                </c:pt>
                <c:pt idx="4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284-434B-82C1-B01D0CAEE89C}"/>
            </c:ext>
          </c:extLst>
        </c:ser>
        <c:ser>
          <c:idx val="7"/>
          <c:order val="8"/>
          <c:tx>
            <c:strRef>
              <c:f>Feuil1!$AN$21</c:f>
              <c:strCache>
                <c:ptCount val="1"/>
                <c:pt idx="0">
                  <c:v>2023</c:v>
                </c:pt>
              </c:strCache>
            </c:strRef>
          </c:tx>
          <c:val>
            <c:numRef>
              <c:f>Feuil1!$AN$24:$AN$29</c:f>
              <c:numCache>
                <c:formatCode>General</c:formatCode>
                <c:ptCount val="6"/>
                <c:pt idx="1">
                  <c:v>50</c:v>
                </c:pt>
                <c:pt idx="2">
                  <c:v>62</c:v>
                </c:pt>
                <c:pt idx="3">
                  <c:v>70</c:v>
                </c:pt>
                <c:pt idx="4">
                  <c:v>79</c:v>
                </c:pt>
                <c:pt idx="5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30-443E-83A2-08F891D2415D}"/>
            </c:ext>
          </c:extLst>
        </c:ser>
        <c:ser>
          <c:idx val="8"/>
          <c:order val="9"/>
          <c:tx>
            <c:strRef>
              <c:f>Feuil1!$AP$21</c:f>
              <c:strCache>
                <c:ptCount val="1"/>
                <c:pt idx="0">
                  <c:v>2024</c:v>
                </c:pt>
              </c:strCache>
            </c:strRef>
          </c:tx>
          <c:val>
            <c:numRef>
              <c:f>Feuil1!$AP$23:$AP$32</c:f>
              <c:numCache>
                <c:formatCode>General</c:formatCode>
                <c:ptCount val="10"/>
                <c:pt idx="2">
                  <c:v>47</c:v>
                </c:pt>
                <c:pt idx="3">
                  <c:v>61</c:v>
                </c:pt>
                <c:pt idx="4">
                  <c:v>67</c:v>
                </c:pt>
                <c:pt idx="5">
                  <c:v>74</c:v>
                </c:pt>
                <c:pt idx="6">
                  <c:v>80</c:v>
                </c:pt>
                <c:pt idx="7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C5-4386-9E16-599EE7668E32}"/>
            </c:ext>
          </c:extLst>
        </c:ser>
        <c:ser>
          <c:idx val="9"/>
          <c:order val="10"/>
          <c:tx>
            <c:strRef>
              <c:f>Feuil1!$AR$21</c:f>
              <c:strCache>
                <c:ptCount val="1"/>
                <c:pt idx="0">
                  <c:v>2025</c:v>
                </c:pt>
              </c:strCache>
            </c:strRef>
          </c:tx>
          <c:val>
            <c:numRef>
              <c:f>Feuil1!$AR$24:$AR$30</c:f>
              <c:numCache>
                <c:formatCode>General</c:formatCode>
                <c:ptCount val="7"/>
                <c:pt idx="1">
                  <c:v>67</c:v>
                </c:pt>
                <c:pt idx="2">
                  <c:v>81</c:v>
                </c:pt>
                <c:pt idx="3">
                  <c:v>87</c:v>
                </c:pt>
                <c:pt idx="4">
                  <c:v>93</c:v>
                </c:pt>
                <c:pt idx="5">
                  <c:v>90</c:v>
                </c:pt>
                <c:pt idx="6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A4-4B55-A912-964E61AFCB8B}"/>
            </c:ext>
          </c:extLst>
        </c:ser>
        <c:ser>
          <c:idx val="11"/>
          <c:order val="11"/>
          <c:tx>
            <c:strRef>
              <c:f>Feuil1!$AT$21</c:f>
              <c:strCache>
                <c:ptCount val="1"/>
                <c:pt idx="0">
                  <c:v>2026</c:v>
                </c:pt>
              </c:strCache>
            </c:strRef>
          </c:tx>
          <c:val>
            <c:numRef>
              <c:f>Feuil1!$AT$24:$AT$30</c:f>
              <c:numCache>
                <c:formatCode>General</c:formatCode>
                <c:ptCount val="7"/>
                <c:pt idx="0">
                  <c:v>66</c:v>
                </c:pt>
                <c:pt idx="1">
                  <c:v>85</c:v>
                </c:pt>
                <c:pt idx="2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17-43DF-AFDF-51BFBE2BD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3329560"/>
        <c:axId val="1"/>
      </c:lineChart>
      <c:dateAx>
        <c:axId val="483329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000" b="1"/>
                  <a:t>Datum</a:t>
                </a:r>
              </a:p>
            </c:rich>
          </c:tx>
          <c:layout>
            <c:manualLayout>
              <c:xMode val="edge"/>
              <c:yMode val="edge"/>
              <c:x val="0.48198923267371657"/>
              <c:y val="0.94196058825980089"/>
            </c:manualLayout>
          </c:layout>
          <c:overlay val="0"/>
          <c:spPr>
            <a:noFill/>
            <a:ln w="25400">
              <a:noFill/>
            </a:ln>
          </c:spPr>
        </c:title>
        <c:numFmt formatCode="d\.mm\.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At val="0"/>
        <c:auto val="1"/>
        <c:lblOffset val="100"/>
        <c:baseTimeUnit val="days"/>
        <c:majorTimeUnit val="days"/>
        <c:minorUnit val="1"/>
        <c:minorTimeUnit val="days"/>
      </c:dateAx>
      <c:valAx>
        <c:axId val="1"/>
        <c:scaling>
          <c:orientation val="minMax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000" b="1"/>
                  <a:t>Oe</a:t>
                </a:r>
              </a:p>
            </c:rich>
          </c:tx>
          <c:layout>
            <c:manualLayout>
              <c:xMode val="edge"/>
              <c:yMode val="edge"/>
              <c:x val="1.9782547928396916E-2"/>
              <c:y val="0.462586343373744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83329560"/>
        <c:crosses val="autoZero"/>
        <c:crossBetween val="between"/>
        <c:majorUnit val="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397941601687342"/>
          <c:y val="0.37137179874869142"/>
          <c:w val="7.733009393006475E-2"/>
          <c:h val="0.492100228445165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100"/>
              <a:t>Entwicklung der Säure bei der Sorte PINOT</a:t>
            </a:r>
            <a:r>
              <a:rPr lang="fr-FR" sz="1100" baseline="0"/>
              <a:t> BLANC </a:t>
            </a:r>
            <a:r>
              <a:rPr lang="fr-FR" sz="1100"/>
              <a:t>im Vergleich</a:t>
            </a:r>
          </a:p>
        </c:rich>
      </c:tx>
      <c:layout>
        <c:manualLayout>
          <c:xMode val="edge"/>
          <c:yMode val="edge"/>
          <c:x val="0.20228570602228441"/>
          <c:y val="2.00577011206932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015790269829246E-2"/>
          <c:y val="8.4327862631628892E-2"/>
          <c:w val="0.82842764254101986"/>
          <c:h val="0.78162908740885007"/>
        </c:manualLayout>
      </c:layout>
      <c:lineChart>
        <c:grouping val="standard"/>
        <c:varyColors val="0"/>
        <c:ser>
          <c:idx val="0"/>
          <c:order val="0"/>
          <c:tx>
            <c:strRef>
              <c:f>Feuil1!$X$21</c:f>
              <c:strCache>
                <c:ptCount val="1"/>
                <c:pt idx="0">
                  <c:v>2015</c:v>
                </c:pt>
              </c:strCache>
            </c:strRef>
          </c:tx>
          <c:val>
            <c:numRef>
              <c:f>Feuil1!$Y$24:$Y$32</c:f>
              <c:numCache>
                <c:formatCode>General</c:formatCode>
                <c:ptCount val="9"/>
                <c:pt idx="2">
                  <c:v>26.3</c:v>
                </c:pt>
                <c:pt idx="3">
                  <c:v>16.3</c:v>
                </c:pt>
                <c:pt idx="4">
                  <c:v>12.9</c:v>
                </c:pt>
                <c:pt idx="5">
                  <c:v>9.1999999999999993</c:v>
                </c:pt>
                <c:pt idx="6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108-4905-933C-55FC6D2A6AD6}"/>
            </c:ext>
          </c:extLst>
        </c:ser>
        <c:ser>
          <c:idx val="1"/>
          <c:order val="1"/>
          <c:tx>
            <c:strRef>
              <c:f>Feuil1!$Z$21</c:f>
              <c:strCache>
                <c:ptCount val="1"/>
                <c:pt idx="0">
                  <c:v>2016</c:v>
                </c:pt>
              </c:strCache>
            </c:strRef>
          </c:tx>
          <c:val>
            <c:numRef>
              <c:f>Feuil1!$AA$24:$AA$32</c:f>
              <c:numCache>
                <c:formatCode>General</c:formatCode>
                <c:ptCount val="9"/>
                <c:pt idx="3">
                  <c:v>18.100000000000001</c:v>
                </c:pt>
                <c:pt idx="4">
                  <c:v>9.9</c:v>
                </c:pt>
                <c:pt idx="5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08-4905-933C-55FC6D2A6AD6}"/>
            </c:ext>
          </c:extLst>
        </c:ser>
        <c:ser>
          <c:idx val="6"/>
          <c:order val="2"/>
          <c:tx>
            <c:strRef>
              <c:f>Feuil1!$AB$21</c:f>
              <c:strCache>
                <c:ptCount val="1"/>
                <c:pt idx="0">
                  <c:v>2017</c:v>
                </c:pt>
              </c:strCache>
            </c:strRef>
          </c:tx>
          <c:val>
            <c:numRef>
              <c:f>Feuil1!$AC$24:$AC$32</c:f>
              <c:numCache>
                <c:formatCode>General</c:formatCode>
                <c:ptCount val="9"/>
                <c:pt idx="1">
                  <c:v>16.8</c:v>
                </c:pt>
                <c:pt idx="2">
                  <c:v>10.5</c:v>
                </c:pt>
                <c:pt idx="3">
                  <c:v>8.9</c:v>
                </c:pt>
                <c:pt idx="4">
                  <c:v>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08-4905-933C-55FC6D2A6AD6}"/>
            </c:ext>
          </c:extLst>
        </c:ser>
        <c:ser>
          <c:idx val="3"/>
          <c:order val="3"/>
          <c:tx>
            <c:strRef>
              <c:f>Feuil1!$AD$21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CCFF"/>
              </a:solidFill>
            </a:ln>
          </c:spPr>
          <c:marker>
            <c:symbol val="square"/>
            <c:size val="7"/>
            <c:spPr>
              <a:solidFill>
                <a:srgbClr val="00CCFF"/>
              </a:solidFill>
              <a:ln>
                <a:solidFill>
                  <a:srgbClr val="00CCFF"/>
                </a:solidFill>
              </a:ln>
            </c:spPr>
          </c:marker>
          <c:cat>
            <c:numRef>
              <c:f>Feuil1!$C$24:$C$32</c:f>
              <c:numCache>
                <c:formatCode>d\-mmm</c:formatCode>
                <c:ptCount val="9"/>
                <c:pt idx="0">
                  <c:v>40769</c:v>
                </c:pt>
                <c:pt idx="1">
                  <c:v>40776</c:v>
                </c:pt>
                <c:pt idx="2">
                  <c:v>40783</c:v>
                </c:pt>
                <c:pt idx="3">
                  <c:v>40790</c:v>
                </c:pt>
                <c:pt idx="4">
                  <c:v>40797</c:v>
                </c:pt>
                <c:pt idx="5">
                  <c:v>40804</c:v>
                </c:pt>
                <c:pt idx="6">
                  <c:v>40811</c:v>
                </c:pt>
                <c:pt idx="7">
                  <c:v>40818</c:v>
                </c:pt>
                <c:pt idx="8">
                  <c:v>40825</c:v>
                </c:pt>
              </c:numCache>
            </c:numRef>
          </c:cat>
          <c:val>
            <c:numRef>
              <c:f>Feuil1!$AE$24:$AE$32</c:f>
              <c:numCache>
                <c:formatCode>General</c:formatCode>
                <c:ptCount val="9"/>
                <c:pt idx="0">
                  <c:v>16.5</c:v>
                </c:pt>
                <c:pt idx="1">
                  <c:v>11.1</c:v>
                </c:pt>
                <c:pt idx="2">
                  <c:v>8.5</c:v>
                </c:pt>
                <c:pt idx="3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08-4905-933C-55FC6D2A6AD6}"/>
            </c:ext>
          </c:extLst>
        </c:ser>
        <c:ser>
          <c:idx val="2"/>
          <c:order val="4"/>
          <c:tx>
            <c:strRef>
              <c:f>Feuil1!$AF$21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FFFF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Feuil1!$C$24:$C$32</c:f>
              <c:numCache>
                <c:formatCode>d\-mmm</c:formatCode>
                <c:ptCount val="9"/>
                <c:pt idx="0">
                  <c:v>40769</c:v>
                </c:pt>
                <c:pt idx="1">
                  <c:v>40776</c:v>
                </c:pt>
                <c:pt idx="2">
                  <c:v>40783</c:v>
                </c:pt>
                <c:pt idx="3">
                  <c:v>40790</c:v>
                </c:pt>
                <c:pt idx="4">
                  <c:v>40797</c:v>
                </c:pt>
                <c:pt idx="5">
                  <c:v>40804</c:v>
                </c:pt>
                <c:pt idx="6">
                  <c:v>40811</c:v>
                </c:pt>
                <c:pt idx="7">
                  <c:v>40818</c:v>
                </c:pt>
                <c:pt idx="8">
                  <c:v>40825</c:v>
                </c:pt>
              </c:numCache>
            </c:numRef>
          </c:cat>
          <c:val>
            <c:numRef>
              <c:f>Feuil1!$AG$24:$AG$32</c:f>
              <c:numCache>
                <c:formatCode>General</c:formatCode>
                <c:ptCount val="9"/>
                <c:pt idx="3">
                  <c:v>10.7</c:v>
                </c:pt>
                <c:pt idx="4">
                  <c:v>8.3000000000000007</c:v>
                </c:pt>
                <c:pt idx="5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08-4905-933C-55FC6D2A6AD6}"/>
            </c:ext>
          </c:extLst>
        </c:ser>
        <c:ser>
          <c:idx val="10"/>
          <c:order val="5"/>
          <c:tx>
            <c:strRef>
              <c:f>Feuil1!$AH$21</c:f>
              <c:strCache>
                <c:ptCount val="1"/>
                <c:pt idx="0">
                  <c:v>2020</c:v>
                </c:pt>
              </c:strCache>
            </c:strRef>
          </c:tx>
          <c:val>
            <c:numRef>
              <c:f>Feuil1!$AI$25:$AI$29</c:f>
              <c:numCache>
                <c:formatCode>General</c:formatCode>
                <c:ptCount val="5"/>
                <c:pt idx="0">
                  <c:v>14.9</c:v>
                </c:pt>
                <c:pt idx="1">
                  <c:v>10.7</c:v>
                </c:pt>
                <c:pt idx="2">
                  <c:v>8.1999999999999993</c:v>
                </c:pt>
                <c:pt idx="3">
                  <c:v>8.1</c:v>
                </c:pt>
                <c:pt idx="4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51-4631-A3AD-63B06DD02B3A}"/>
            </c:ext>
          </c:extLst>
        </c:ser>
        <c:ser>
          <c:idx val="4"/>
          <c:order val="6"/>
          <c:tx>
            <c:strRef>
              <c:f>Feuil1!$AJ$21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ln>
                <a:solidFill>
                  <a:srgbClr val="FF0000"/>
                </a:solidFill>
              </a:ln>
            </c:spPr>
          </c:marker>
          <c:val>
            <c:numRef>
              <c:f>Feuil1!$AK$23:$AK$32</c:f>
              <c:numCache>
                <c:formatCode>General</c:formatCode>
                <c:ptCount val="10"/>
                <c:pt idx="4">
                  <c:v>20.100000000000001</c:v>
                </c:pt>
                <c:pt idx="5">
                  <c:v>14.9</c:v>
                </c:pt>
                <c:pt idx="6">
                  <c:v>10.1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08-4905-933C-55FC6D2A6AD6}"/>
            </c:ext>
          </c:extLst>
        </c:ser>
        <c:ser>
          <c:idx val="5"/>
          <c:order val="7"/>
          <c:tx>
            <c:strRef>
              <c:f>Feuil1!$AL$21</c:f>
              <c:strCache>
                <c:ptCount val="1"/>
                <c:pt idx="0">
                  <c:v>2022</c:v>
                </c:pt>
              </c:strCache>
            </c:strRef>
          </c:tx>
          <c:val>
            <c:numRef>
              <c:f>Feuil1!$AM$24:$AM$32</c:f>
              <c:numCache>
                <c:formatCode>General</c:formatCode>
                <c:ptCount val="9"/>
                <c:pt idx="0">
                  <c:v>14.9</c:v>
                </c:pt>
                <c:pt idx="1">
                  <c:v>10.5</c:v>
                </c:pt>
                <c:pt idx="2">
                  <c:v>6.9</c:v>
                </c:pt>
                <c:pt idx="3">
                  <c:v>6.5</c:v>
                </c:pt>
                <c:pt idx="4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08-4905-933C-55FC6D2A6AD6}"/>
            </c:ext>
          </c:extLst>
        </c:ser>
        <c:ser>
          <c:idx val="7"/>
          <c:order val="8"/>
          <c:tx>
            <c:strRef>
              <c:f>Feuil1!$AN$21</c:f>
              <c:strCache>
                <c:ptCount val="1"/>
                <c:pt idx="0">
                  <c:v>2023</c:v>
                </c:pt>
              </c:strCache>
            </c:strRef>
          </c:tx>
          <c:val>
            <c:numRef>
              <c:f>Feuil1!$AO$24:$AO$29</c:f>
              <c:numCache>
                <c:formatCode>General</c:formatCode>
                <c:ptCount val="6"/>
                <c:pt idx="1">
                  <c:v>17.5</c:v>
                </c:pt>
                <c:pt idx="2">
                  <c:v>11.1</c:v>
                </c:pt>
                <c:pt idx="3">
                  <c:v>8.5</c:v>
                </c:pt>
                <c:pt idx="4">
                  <c:v>6.7</c:v>
                </c:pt>
                <c:pt idx="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29-4007-9108-7AB57A4C0540}"/>
            </c:ext>
          </c:extLst>
        </c:ser>
        <c:ser>
          <c:idx val="8"/>
          <c:order val="9"/>
          <c:tx>
            <c:strRef>
              <c:f>Feuil1!$AP$21</c:f>
              <c:strCache>
                <c:ptCount val="1"/>
                <c:pt idx="0">
                  <c:v>2024</c:v>
                </c:pt>
              </c:strCache>
            </c:strRef>
          </c:tx>
          <c:val>
            <c:numRef>
              <c:f>Feuil1!$AQ$23:$AQ$32</c:f>
              <c:numCache>
                <c:formatCode>General</c:formatCode>
                <c:ptCount val="10"/>
                <c:pt idx="2">
                  <c:v>25.5</c:v>
                </c:pt>
                <c:pt idx="3">
                  <c:v>16.600000000000001</c:v>
                </c:pt>
                <c:pt idx="4">
                  <c:v>11.8</c:v>
                </c:pt>
                <c:pt idx="5">
                  <c:v>10.199999999999999</c:v>
                </c:pt>
                <c:pt idx="6">
                  <c:v>9.1999999999999993</c:v>
                </c:pt>
                <c:pt idx="7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C-4B3D-A71C-5ED400557AF7}"/>
            </c:ext>
          </c:extLst>
        </c:ser>
        <c:ser>
          <c:idx val="9"/>
          <c:order val="10"/>
          <c:tx>
            <c:strRef>
              <c:f>Feuil1!$AR$21</c:f>
              <c:strCache>
                <c:ptCount val="1"/>
                <c:pt idx="0">
                  <c:v>2025</c:v>
                </c:pt>
              </c:strCache>
            </c:strRef>
          </c:tx>
          <c:val>
            <c:numRef>
              <c:f>Feuil1!$AS$24:$AS$30</c:f>
              <c:numCache>
                <c:formatCode>General</c:formatCode>
                <c:ptCount val="7"/>
                <c:pt idx="1">
                  <c:v>16.899999999999999</c:v>
                </c:pt>
                <c:pt idx="2">
                  <c:v>12.6</c:v>
                </c:pt>
                <c:pt idx="3">
                  <c:v>8.6</c:v>
                </c:pt>
                <c:pt idx="4">
                  <c:v>8.1999999999999993</c:v>
                </c:pt>
                <c:pt idx="5">
                  <c:v>7.4</c:v>
                </c:pt>
                <c:pt idx="6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32-4619-AA45-8609CCA63848}"/>
            </c:ext>
          </c:extLst>
        </c:ser>
        <c:ser>
          <c:idx val="11"/>
          <c:order val="11"/>
          <c:tx>
            <c:strRef>
              <c:f>Feuil1!$AT$21</c:f>
              <c:strCache>
                <c:ptCount val="1"/>
                <c:pt idx="0">
                  <c:v>2026</c:v>
                </c:pt>
              </c:strCache>
            </c:strRef>
          </c:tx>
          <c:val>
            <c:numRef>
              <c:f>Feuil1!$AU$24:$AU$30</c:f>
              <c:numCache>
                <c:formatCode>General</c:formatCode>
                <c:ptCount val="7"/>
                <c:pt idx="0">
                  <c:v>17.7</c:v>
                </c:pt>
                <c:pt idx="1">
                  <c:v>10.199999999999999</c:v>
                </c:pt>
                <c:pt idx="2">
                  <c:v>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41-476F-8C3E-ECB09F915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3332184"/>
        <c:axId val="1"/>
      </c:lineChart>
      <c:dateAx>
        <c:axId val="483332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b="1"/>
                  <a:t>Datum</a:t>
                </a:r>
              </a:p>
            </c:rich>
          </c:tx>
          <c:layout>
            <c:manualLayout>
              <c:xMode val="edge"/>
              <c:yMode val="edge"/>
              <c:x val="0.45931440388133299"/>
              <c:y val="0.95123672040994878"/>
            </c:manualLayout>
          </c:layout>
          <c:overlay val="0"/>
          <c:spPr>
            <a:noFill/>
            <a:ln w="25400">
              <a:noFill/>
            </a:ln>
          </c:spPr>
        </c:title>
        <c:numFmt formatCode="d\.mm\.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At val="0"/>
        <c:auto val="1"/>
        <c:lblOffset val="100"/>
        <c:baseTimeUnit val="days"/>
        <c:majorTimeUnit val="days"/>
        <c:minorUnit val="1"/>
        <c:minorTimeUnit val="day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b="1"/>
                  <a:t>Säure (in g/l Weinsäure)</a:t>
                </a:r>
              </a:p>
            </c:rich>
          </c:tx>
          <c:layout>
            <c:manualLayout>
              <c:xMode val="edge"/>
              <c:yMode val="edge"/>
              <c:x val="1.7902431617535412E-2"/>
              <c:y val="0.35820272465941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83332184"/>
        <c:crosses val="autoZero"/>
        <c:crossBetween val="between"/>
        <c:majorUnit val="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649006857587114"/>
          <c:y val="9.6862371405456296E-2"/>
          <c:w val="7.7093801725420796E-2"/>
          <c:h val="0.492889448939040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LU"/>
              <a:t>Entwicklung der Oechslewerte bei der Sorte Riesling im Vergleich</a:t>
            </a:r>
          </a:p>
        </c:rich>
      </c:tx>
      <c:layout>
        <c:manualLayout>
          <c:xMode val="edge"/>
          <c:yMode val="edge"/>
          <c:x val="0.14210541864085172"/>
          <c:y val="1.08693509381196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701892649898313E-2"/>
          <c:y val="5.8695714478297467E-2"/>
          <c:w val="0.91228226473798102"/>
          <c:h val="0.80434867988778014"/>
        </c:manualLayout>
      </c:layout>
      <c:lineChart>
        <c:grouping val="standard"/>
        <c:varyColors val="0"/>
        <c:ser>
          <c:idx val="0"/>
          <c:order val="0"/>
          <c:tx>
            <c:strRef>
              <c:f>Feuil2!$D$5</c:f>
              <c:strCache>
                <c:ptCount val="1"/>
                <c:pt idx="0">
                  <c:v>2004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Feuil2!$A$9:$A$21</c:f>
              <c:numCache>
                <c:formatCode>d\.mm\.</c:formatCode>
                <c:ptCount val="13"/>
                <c:pt idx="0">
                  <c:v>40769</c:v>
                </c:pt>
                <c:pt idx="1">
                  <c:v>40776</c:v>
                </c:pt>
                <c:pt idx="2">
                  <c:v>40783</c:v>
                </c:pt>
                <c:pt idx="3">
                  <c:v>40790</c:v>
                </c:pt>
                <c:pt idx="4">
                  <c:v>40797</c:v>
                </c:pt>
                <c:pt idx="5">
                  <c:v>40804</c:v>
                </c:pt>
                <c:pt idx="6">
                  <c:v>40811</c:v>
                </c:pt>
                <c:pt idx="7">
                  <c:v>40818</c:v>
                </c:pt>
                <c:pt idx="8">
                  <c:v>40825</c:v>
                </c:pt>
                <c:pt idx="9">
                  <c:v>40832</c:v>
                </c:pt>
                <c:pt idx="10">
                  <c:v>40839</c:v>
                </c:pt>
                <c:pt idx="11">
                  <c:v>40846</c:v>
                </c:pt>
                <c:pt idx="12">
                  <c:v>40853</c:v>
                </c:pt>
              </c:numCache>
            </c:numRef>
          </c:cat>
          <c:val>
            <c:numRef>
              <c:f>Feuil2!$D$9:$D$21</c:f>
              <c:numCache>
                <c:formatCode>General</c:formatCode>
                <c:ptCount val="13"/>
                <c:pt idx="4">
                  <c:v>44</c:v>
                </c:pt>
                <c:pt idx="5">
                  <c:v>55</c:v>
                </c:pt>
                <c:pt idx="6">
                  <c:v>66</c:v>
                </c:pt>
                <c:pt idx="7">
                  <c:v>73</c:v>
                </c:pt>
                <c:pt idx="8">
                  <c:v>76</c:v>
                </c:pt>
                <c:pt idx="9">
                  <c:v>79</c:v>
                </c:pt>
                <c:pt idx="10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AB-47A3-9B43-61BC793E3C97}"/>
            </c:ext>
          </c:extLst>
        </c:ser>
        <c:ser>
          <c:idx val="2"/>
          <c:order val="1"/>
          <c:tx>
            <c:strRef>
              <c:f>Feuil2!$F$5</c:f>
              <c:strCache>
                <c:ptCount val="1"/>
                <c:pt idx="0">
                  <c:v>2005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Feuil2!$A$9:$A$21</c:f>
              <c:numCache>
                <c:formatCode>d\.mm\.</c:formatCode>
                <c:ptCount val="13"/>
                <c:pt idx="0">
                  <c:v>40769</c:v>
                </c:pt>
                <c:pt idx="1">
                  <c:v>40776</c:v>
                </c:pt>
                <c:pt idx="2">
                  <c:v>40783</c:v>
                </c:pt>
                <c:pt idx="3">
                  <c:v>40790</c:v>
                </c:pt>
                <c:pt idx="4">
                  <c:v>40797</c:v>
                </c:pt>
                <c:pt idx="5">
                  <c:v>40804</c:v>
                </c:pt>
                <c:pt idx="6">
                  <c:v>40811</c:v>
                </c:pt>
                <c:pt idx="7">
                  <c:v>40818</c:v>
                </c:pt>
                <c:pt idx="8">
                  <c:v>40825</c:v>
                </c:pt>
                <c:pt idx="9">
                  <c:v>40832</c:v>
                </c:pt>
                <c:pt idx="10">
                  <c:v>40839</c:v>
                </c:pt>
                <c:pt idx="11">
                  <c:v>40846</c:v>
                </c:pt>
                <c:pt idx="12">
                  <c:v>40853</c:v>
                </c:pt>
              </c:numCache>
            </c:numRef>
          </c:cat>
          <c:val>
            <c:numRef>
              <c:f>Feuil2!$F$9:$F$21</c:f>
              <c:numCache>
                <c:formatCode>General</c:formatCode>
                <c:ptCount val="13"/>
                <c:pt idx="3">
                  <c:v>63</c:v>
                </c:pt>
                <c:pt idx="4">
                  <c:v>66</c:v>
                </c:pt>
                <c:pt idx="5">
                  <c:v>69</c:v>
                </c:pt>
                <c:pt idx="6">
                  <c:v>74</c:v>
                </c:pt>
                <c:pt idx="7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AB-47A3-9B43-61BC793E3C97}"/>
            </c:ext>
          </c:extLst>
        </c:ser>
        <c:ser>
          <c:idx val="3"/>
          <c:order val="2"/>
          <c:tx>
            <c:strRef>
              <c:f>Feuil2!$H$5</c:f>
              <c:strCache>
                <c:ptCount val="1"/>
                <c:pt idx="0">
                  <c:v>2006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Feuil2!$A$9:$A$21</c:f>
              <c:numCache>
                <c:formatCode>d\.mm\.</c:formatCode>
                <c:ptCount val="13"/>
                <c:pt idx="0">
                  <c:v>40769</c:v>
                </c:pt>
                <c:pt idx="1">
                  <c:v>40776</c:v>
                </c:pt>
                <c:pt idx="2">
                  <c:v>40783</c:v>
                </c:pt>
                <c:pt idx="3">
                  <c:v>40790</c:v>
                </c:pt>
                <c:pt idx="4">
                  <c:v>40797</c:v>
                </c:pt>
                <c:pt idx="5">
                  <c:v>40804</c:v>
                </c:pt>
                <c:pt idx="6">
                  <c:v>40811</c:v>
                </c:pt>
                <c:pt idx="7">
                  <c:v>40818</c:v>
                </c:pt>
                <c:pt idx="8">
                  <c:v>40825</c:v>
                </c:pt>
                <c:pt idx="9">
                  <c:v>40832</c:v>
                </c:pt>
                <c:pt idx="10">
                  <c:v>40839</c:v>
                </c:pt>
                <c:pt idx="11">
                  <c:v>40846</c:v>
                </c:pt>
                <c:pt idx="12">
                  <c:v>40853</c:v>
                </c:pt>
              </c:numCache>
            </c:numRef>
          </c:cat>
          <c:val>
            <c:numRef>
              <c:f>Feuil2!$H$9:$H$21</c:f>
              <c:numCache>
                <c:formatCode>General</c:formatCode>
                <c:ptCount val="13"/>
                <c:pt idx="3">
                  <c:v>61</c:v>
                </c:pt>
                <c:pt idx="4">
                  <c:v>70</c:v>
                </c:pt>
                <c:pt idx="5">
                  <c:v>76</c:v>
                </c:pt>
                <c:pt idx="6">
                  <c:v>76</c:v>
                </c:pt>
                <c:pt idx="7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AB-47A3-9B43-61BC793E3C97}"/>
            </c:ext>
          </c:extLst>
        </c:ser>
        <c:ser>
          <c:idx val="4"/>
          <c:order val="3"/>
          <c:tx>
            <c:strRef>
              <c:f>Feuil2!$J$5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Feuil2!$A$9:$A$21</c:f>
              <c:numCache>
                <c:formatCode>d\.mm\.</c:formatCode>
                <c:ptCount val="13"/>
                <c:pt idx="0">
                  <c:v>40769</c:v>
                </c:pt>
                <c:pt idx="1">
                  <c:v>40776</c:v>
                </c:pt>
                <c:pt idx="2">
                  <c:v>40783</c:v>
                </c:pt>
                <c:pt idx="3">
                  <c:v>40790</c:v>
                </c:pt>
                <c:pt idx="4">
                  <c:v>40797</c:v>
                </c:pt>
                <c:pt idx="5">
                  <c:v>40804</c:v>
                </c:pt>
                <c:pt idx="6">
                  <c:v>40811</c:v>
                </c:pt>
                <c:pt idx="7">
                  <c:v>40818</c:v>
                </c:pt>
                <c:pt idx="8">
                  <c:v>40825</c:v>
                </c:pt>
                <c:pt idx="9">
                  <c:v>40832</c:v>
                </c:pt>
                <c:pt idx="10">
                  <c:v>40839</c:v>
                </c:pt>
                <c:pt idx="11">
                  <c:v>40846</c:v>
                </c:pt>
                <c:pt idx="12">
                  <c:v>40853</c:v>
                </c:pt>
              </c:numCache>
            </c:numRef>
          </c:cat>
          <c:val>
            <c:numRef>
              <c:f>Feuil2!$J$9:$J$21</c:f>
              <c:numCache>
                <c:formatCode>General</c:formatCode>
                <c:ptCount val="13"/>
                <c:pt idx="1">
                  <c:v>43</c:v>
                </c:pt>
                <c:pt idx="2">
                  <c:v>52</c:v>
                </c:pt>
                <c:pt idx="3">
                  <c:v>61</c:v>
                </c:pt>
                <c:pt idx="4">
                  <c:v>64</c:v>
                </c:pt>
                <c:pt idx="5">
                  <c:v>71</c:v>
                </c:pt>
                <c:pt idx="6">
                  <c:v>75</c:v>
                </c:pt>
                <c:pt idx="7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AB-47A3-9B43-61BC793E3C97}"/>
            </c:ext>
          </c:extLst>
        </c:ser>
        <c:ser>
          <c:idx val="5"/>
          <c:order val="4"/>
          <c:tx>
            <c:strRef>
              <c:f>Feuil2!$L$5</c:f>
              <c:strCache>
                <c:ptCount val="1"/>
                <c:pt idx="0">
                  <c:v>2008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tar"/>
            <c:size val="8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Feuil2!$A$9:$A$21</c:f>
              <c:numCache>
                <c:formatCode>d\.mm\.</c:formatCode>
                <c:ptCount val="13"/>
                <c:pt idx="0">
                  <c:v>40769</c:v>
                </c:pt>
                <c:pt idx="1">
                  <c:v>40776</c:v>
                </c:pt>
                <c:pt idx="2">
                  <c:v>40783</c:v>
                </c:pt>
                <c:pt idx="3">
                  <c:v>40790</c:v>
                </c:pt>
                <c:pt idx="4">
                  <c:v>40797</c:v>
                </c:pt>
                <c:pt idx="5">
                  <c:v>40804</c:v>
                </c:pt>
                <c:pt idx="6">
                  <c:v>40811</c:v>
                </c:pt>
                <c:pt idx="7">
                  <c:v>40818</c:v>
                </c:pt>
                <c:pt idx="8">
                  <c:v>40825</c:v>
                </c:pt>
                <c:pt idx="9">
                  <c:v>40832</c:v>
                </c:pt>
                <c:pt idx="10">
                  <c:v>40839</c:v>
                </c:pt>
                <c:pt idx="11">
                  <c:v>40846</c:v>
                </c:pt>
                <c:pt idx="12">
                  <c:v>40853</c:v>
                </c:pt>
              </c:numCache>
            </c:numRef>
          </c:cat>
          <c:val>
            <c:numRef>
              <c:f>Feuil2!$L$9:$L$21</c:f>
              <c:numCache>
                <c:formatCode>General</c:formatCode>
                <c:ptCount val="13"/>
                <c:pt idx="4">
                  <c:v>54</c:v>
                </c:pt>
                <c:pt idx="5">
                  <c:v>60</c:v>
                </c:pt>
                <c:pt idx="6">
                  <c:v>69</c:v>
                </c:pt>
                <c:pt idx="7">
                  <c:v>71</c:v>
                </c:pt>
                <c:pt idx="8">
                  <c:v>75</c:v>
                </c:pt>
                <c:pt idx="9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AB-47A3-9B43-61BC793E3C97}"/>
            </c:ext>
          </c:extLst>
        </c:ser>
        <c:ser>
          <c:idx val="6"/>
          <c:order val="5"/>
          <c:tx>
            <c:strRef>
              <c:f>Feuil2!$N$5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Feuil2!$A$9:$A$21</c:f>
              <c:numCache>
                <c:formatCode>d\.mm\.</c:formatCode>
                <c:ptCount val="13"/>
                <c:pt idx="0">
                  <c:v>40769</c:v>
                </c:pt>
                <c:pt idx="1">
                  <c:v>40776</c:v>
                </c:pt>
                <c:pt idx="2">
                  <c:v>40783</c:v>
                </c:pt>
                <c:pt idx="3">
                  <c:v>40790</c:v>
                </c:pt>
                <c:pt idx="4">
                  <c:v>40797</c:v>
                </c:pt>
                <c:pt idx="5">
                  <c:v>40804</c:v>
                </c:pt>
                <c:pt idx="6">
                  <c:v>40811</c:v>
                </c:pt>
                <c:pt idx="7">
                  <c:v>40818</c:v>
                </c:pt>
                <c:pt idx="8">
                  <c:v>40825</c:v>
                </c:pt>
                <c:pt idx="9">
                  <c:v>40832</c:v>
                </c:pt>
                <c:pt idx="10">
                  <c:v>40839</c:v>
                </c:pt>
                <c:pt idx="11">
                  <c:v>40846</c:v>
                </c:pt>
                <c:pt idx="12">
                  <c:v>40853</c:v>
                </c:pt>
              </c:numCache>
            </c:numRef>
          </c:cat>
          <c:val>
            <c:numRef>
              <c:f>Feuil2!$N$9:$N$21</c:f>
              <c:numCache>
                <c:formatCode>General</c:formatCode>
                <c:ptCount val="13"/>
                <c:pt idx="3">
                  <c:v>49</c:v>
                </c:pt>
                <c:pt idx="4">
                  <c:v>63</c:v>
                </c:pt>
                <c:pt idx="5">
                  <c:v>67</c:v>
                </c:pt>
                <c:pt idx="6">
                  <c:v>78</c:v>
                </c:pt>
                <c:pt idx="7">
                  <c:v>80</c:v>
                </c:pt>
                <c:pt idx="8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AB-47A3-9B43-61BC793E3C97}"/>
            </c:ext>
          </c:extLst>
        </c:ser>
        <c:ser>
          <c:idx val="7"/>
          <c:order val="6"/>
          <c:tx>
            <c:strRef>
              <c:f>Feuil2!$P$5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plus"/>
            <c:size val="12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Feuil2!$A$9:$A$21</c:f>
              <c:numCache>
                <c:formatCode>d\.mm\.</c:formatCode>
                <c:ptCount val="13"/>
                <c:pt idx="0">
                  <c:v>40769</c:v>
                </c:pt>
                <c:pt idx="1">
                  <c:v>40776</c:v>
                </c:pt>
                <c:pt idx="2">
                  <c:v>40783</c:v>
                </c:pt>
                <c:pt idx="3">
                  <c:v>40790</c:v>
                </c:pt>
                <c:pt idx="4">
                  <c:v>40797</c:v>
                </c:pt>
                <c:pt idx="5">
                  <c:v>40804</c:v>
                </c:pt>
                <c:pt idx="6">
                  <c:v>40811</c:v>
                </c:pt>
                <c:pt idx="7">
                  <c:v>40818</c:v>
                </c:pt>
                <c:pt idx="8">
                  <c:v>40825</c:v>
                </c:pt>
                <c:pt idx="9">
                  <c:v>40832</c:v>
                </c:pt>
                <c:pt idx="10">
                  <c:v>40839</c:v>
                </c:pt>
                <c:pt idx="11">
                  <c:v>40846</c:v>
                </c:pt>
                <c:pt idx="12">
                  <c:v>40853</c:v>
                </c:pt>
              </c:numCache>
            </c:numRef>
          </c:cat>
          <c:val>
            <c:numRef>
              <c:f>Feuil2!$P$9:$P$21</c:f>
              <c:numCache>
                <c:formatCode>General</c:formatCode>
                <c:ptCount val="13"/>
                <c:pt idx="4">
                  <c:v>52</c:v>
                </c:pt>
                <c:pt idx="5">
                  <c:v>59</c:v>
                </c:pt>
                <c:pt idx="6">
                  <c:v>69</c:v>
                </c:pt>
                <c:pt idx="7">
                  <c:v>73</c:v>
                </c:pt>
                <c:pt idx="8">
                  <c:v>73</c:v>
                </c:pt>
                <c:pt idx="9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AB-47A3-9B43-61BC793E3C97}"/>
            </c:ext>
          </c:extLst>
        </c:ser>
        <c:ser>
          <c:idx val="1"/>
          <c:order val="7"/>
          <c:tx>
            <c:strRef>
              <c:f>Feuil2!$R$5</c:f>
              <c:strCache>
                <c:ptCount val="1"/>
                <c:pt idx="0">
                  <c:v>2011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ash"/>
            <c:size val="13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Feuil2!$A$9:$A$21</c:f>
              <c:numCache>
                <c:formatCode>d\.mm\.</c:formatCode>
                <c:ptCount val="13"/>
                <c:pt idx="0">
                  <c:v>40769</c:v>
                </c:pt>
                <c:pt idx="1">
                  <c:v>40776</c:v>
                </c:pt>
                <c:pt idx="2">
                  <c:v>40783</c:v>
                </c:pt>
                <c:pt idx="3">
                  <c:v>40790</c:v>
                </c:pt>
                <c:pt idx="4">
                  <c:v>40797</c:v>
                </c:pt>
                <c:pt idx="5">
                  <c:v>40804</c:v>
                </c:pt>
                <c:pt idx="6">
                  <c:v>40811</c:v>
                </c:pt>
                <c:pt idx="7">
                  <c:v>40818</c:v>
                </c:pt>
                <c:pt idx="8">
                  <c:v>40825</c:v>
                </c:pt>
                <c:pt idx="9">
                  <c:v>40832</c:v>
                </c:pt>
                <c:pt idx="10">
                  <c:v>40839</c:v>
                </c:pt>
                <c:pt idx="11">
                  <c:v>40846</c:v>
                </c:pt>
                <c:pt idx="12">
                  <c:v>40853</c:v>
                </c:pt>
              </c:numCache>
            </c:numRef>
          </c:cat>
          <c:val>
            <c:numRef>
              <c:f>Feuil2!$R$9:$R$21</c:f>
              <c:numCache>
                <c:formatCode>General</c:formatCode>
                <c:ptCount val="13"/>
                <c:pt idx="1">
                  <c:v>48</c:v>
                </c:pt>
                <c:pt idx="2">
                  <c:v>62</c:v>
                </c:pt>
                <c:pt idx="3">
                  <c:v>69</c:v>
                </c:pt>
                <c:pt idx="4">
                  <c:v>72</c:v>
                </c:pt>
                <c:pt idx="5">
                  <c:v>77</c:v>
                </c:pt>
                <c:pt idx="6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AB-47A3-9B43-61BC793E3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602568"/>
        <c:axId val="1"/>
      </c:lineChart>
      <c:dateAx>
        <c:axId val="482602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LU"/>
                  <a:t>Datum</a:t>
                </a:r>
              </a:p>
            </c:rich>
          </c:tx>
          <c:layout>
            <c:manualLayout>
              <c:xMode val="edge"/>
              <c:yMode val="edge"/>
              <c:x val="0.51579007169558355"/>
              <c:y val="0.9413050006303797"/>
            </c:manualLayout>
          </c:layout>
          <c:overlay val="0"/>
          <c:spPr>
            <a:noFill/>
            <a:ln w="25400">
              <a:noFill/>
            </a:ln>
          </c:spPr>
        </c:title>
        <c:numFmt formatCode="d\.mm\.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At val="0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in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LU"/>
                  <a:t>Oe</a:t>
                </a:r>
              </a:p>
            </c:rich>
          </c:tx>
          <c:layout>
            <c:manualLayout>
              <c:xMode val="edge"/>
              <c:yMode val="edge"/>
              <c:x val="1.0526184226971628E-2"/>
              <c:y val="0.443478779126408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826025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10521236236338"/>
          <c:y val="0.49115114991120185"/>
          <c:w val="0.11310367679891595"/>
          <c:h val="0.361357452637370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4921259845" footer="0.492125984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LU"/>
              <a:t>Entwicklung der Säure bei der Sorte Riesling im Vergleich</a:t>
            </a:r>
          </a:p>
        </c:rich>
      </c:tx>
      <c:layout>
        <c:manualLayout>
          <c:xMode val="edge"/>
          <c:yMode val="edge"/>
          <c:x val="0.20483880749966013"/>
          <c:y val="1.0893309388957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193548387096769E-2"/>
          <c:y val="5.2287692945969806E-2"/>
          <c:w val="0.91935483870967738"/>
          <c:h val="0.82135251002627574"/>
        </c:manualLayout>
      </c:layout>
      <c:lineChart>
        <c:grouping val="standard"/>
        <c:varyColors val="0"/>
        <c:ser>
          <c:idx val="0"/>
          <c:order val="0"/>
          <c:tx>
            <c:strRef>
              <c:f>Feuil2!$D$5</c:f>
              <c:strCache>
                <c:ptCount val="1"/>
                <c:pt idx="0">
                  <c:v>2004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Feuil2!$A$9:$A$21</c:f>
              <c:numCache>
                <c:formatCode>d\.mm\.</c:formatCode>
                <c:ptCount val="13"/>
                <c:pt idx="0">
                  <c:v>40769</c:v>
                </c:pt>
                <c:pt idx="1">
                  <c:v>40776</c:v>
                </c:pt>
                <c:pt idx="2">
                  <c:v>40783</c:v>
                </c:pt>
                <c:pt idx="3">
                  <c:v>40790</c:v>
                </c:pt>
                <c:pt idx="4">
                  <c:v>40797</c:v>
                </c:pt>
                <c:pt idx="5">
                  <c:v>40804</c:v>
                </c:pt>
                <c:pt idx="6">
                  <c:v>40811</c:v>
                </c:pt>
                <c:pt idx="7">
                  <c:v>40818</c:v>
                </c:pt>
                <c:pt idx="8">
                  <c:v>40825</c:v>
                </c:pt>
                <c:pt idx="9">
                  <c:v>40832</c:v>
                </c:pt>
                <c:pt idx="10">
                  <c:v>40839</c:v>
                </c:pt>
                <c:pt idx="11">
                  <c:v>40846</c:v>
                </c:pt>
                <c:pt idx="12">
                  <c:v>40853</c:v>
                </c:pt>
              </c:numCache>
            </c:numRef>
          </c:cat>
          <c:val>
            <c:numRef>
              <c:f>Feuil2!$E$9:$E$21</c:f>
              <c:numCache>
                <c:formatCode>General</c:formatCode>
                <c:ptCount val="13"/>
                <c:pt idx="4">
                  <c:v>24.4</c:v>
                </c:pt>
                <c:pt idx="5">
                  <c:v>20.7</c:v>
                </c:pt>
                <c:pt idx="6">
                  <c:v>17.100000000000001</c:v>
                </c:pt>
                <c:pt idx="7">
                  <c:v>15.5</c:v>
                </c:pt>
                <c:pt idx="8">
                  <c:v>13.4</c:v>
                </c:pt>
                <c:pt idx="9">
                  <c:v>13.2</c:v>
                </c:pt>
                <c:pt idx="10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98-42E4-BED7-3CCA7C3E059A}"/>
            </c:ext>
          </c:extLst>
        </c:ser>
        <c:ser>
          <c:idx val="2"/>
          <c:order val="1"/>
          <c:tx>
            <c:strRef>
              <c:f>Feuil2!$F$5</c:f>
              <c:strCache>
                <c:ptCount val="1"/>
                <c:pt idx="0">
                  <c:v>2005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tar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Feuil2!$A$9:$A$21</c:f>
              <c:numCache>
                <c:formatCode>d\.mm\.</c:formatCode>
                <c:ptCount val="13"/>
                <c:pt idx="0">
                  <c:v>40769</c:v>
                </c:pt>
                <c:pt idx="1">
                  <c:v>40776</c:v>
                </c:pt>
                <c:pt idx="2">
                  <c:v>40783</c:v>
                </c:pt>
                <c:pt idx="3">
                  <c:v>40790</c:v>
                </c:pt>
                <c:pt idx="4">
                  <c:v>40797</c:v>
                </c:pt>
                <c:pt idx="5">
                  <c:v>40804</c:v>
                </c:pt>
                <c:pt idx="6">
                  <c:v>40811</c:v>
                </c:pt>
                <c:pt idx="7">
                  <c:v>40818</c:v>
                </c:pt>
                <c:pt idx="8">
                  <c:v>40825</c:v>
                </c:pt>
                <c:pt idx="9">
                  <c:v>40832</c:v>
                </c:pt>
                <c:pt idx="10">
                  <c:v>40839</c:v>
                </c:pt>
                <c:pt idx="11">
                  <c:v>40846</c:v>
                </c:pt>
                <c:pt idx="12">
                  <c:v>40853</c:v>
                </c:pt>
              </c:numCache>
            </c:numRef>
          </c:cat>
          <c:val>
            <c:numRef>
              <c:f>Feuil2!$G$9:$G$21</c:f>
              <c:numCache>
                <c:formatCode>General</c:formatCode>
                <c:ptCount val="13"/>
                <c:pt idx="3">
                  <c:v>14.7</c:v>
                </c:pt>
                <c:pt idx="4">
                  <c:v>10.7</c:v>
                </c:pt>
                <c:pt idx="5">
                  <c:v>10.5</c:v>
                </c:pt>
                <c:pt idx="6">
                  <c:v>9.8000000000000007</c:v>
                </c:pt>
                <c:pt idx="7">
                  <c:v>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98-42E4-BED7-3CCA7C3E059A}"/>
            </c:ext>
          </c:extLst>
        </c:ser>
        <c:ser>
          <c:idx val="3"/>
          <c:order val="2"/>
          <c:tx>
            <c:strRef>
              <c:f>Feuil2!$H$5</c:f>
              <c:strCache>
                <c:ptCount val="1"/>
                <c:pt idx="0">
                  <c:v>2006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Feuil2!$A$9:$A$21</c:f>
              <c:numCache>
                <c:formatCode>d\.mm\.</c:formatCode>
                <c:ptCount val="13"/>
                <c:pt idx="0">
                  <c:v>40769</c:v>
                </c:pt>
                <c:pt idx="1">
                  <c:v>40776</c:v>
                </c:pt>
                <c:pt idx="2">
                  <c:v>40783</c:v>
                </c:pt>
                <c:pt idx="3">
                  <c:v>40790</c:v>
                </c:pt>
                <c:pt idx="4">
                  <c:v>40797</c:v>
                </c:pt>
                <c:pt idx="5">
                  <c:v>40804</c:v>
                </c:pt>
                <c:pt idx="6">
                  <c:v>40811</c:v>
                </c:pt>
                <c:pt idx="7">
                  <c:v>40818</c:v>
                </c:pt>
                <c:pt idx="8">
                  <c:v>40825</c:v>
                </c:pt>
                <c:pt idx="9">
                  <c:v>40832</c:v>
                </c:pt>
                <c:pt idx="10">
                  <c:v>40839</c:v>
                </c:pt>
                <c:pt idx="11">
                  <c:v>40846</c:v>
                </c:pt>
                <c:pt idx="12">
                  <c:v>40853</c:v>
                </c:pt>
              </c:numCache>
            </c:numRef>
          </c:cat>
          <c:val>
            <c:numRef>
              <c:f>Feuil2!$I$9:$I$21</c:f>
              <c:numCache>
                <c:formatCode>General</c:formatCode>
                <c:ptCount val="13"/>
                <c:pt idx="3">
                  <c:v>19.600000000000001</c:v>
                </c:pt>
                <c:pt idx="4">
                  <c:v>16.8</c:v>
                </c:pt>
                <c:pt idx="5">
                  <c:v>13.2</c:v>
                </c:pt>
                <c:pt idx="6">
                  <c:v>11.8</c:v>
                </c:pt>
                <c:pt idx="7">
                  <c:v>10.3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98-42E4-BED7-3CCA7C3E059A}"/>
            </c:ext>
          </c:extLst>
        </c:ser>
        <c:ser>
          <c:idx val="4"/>
          <c:order val="3"/>
          <c:tx>
            <c:strRef>
              <c:f>Feuil2!$J$5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Feuil2!$A$9:$A$21</c:f>
              <c:numCache>
                <c:formatCode>d\.mm\.</c:formatCode>
                <c:ptCount val="13"/>
                <c:pt idx="0">
                  <c:v>40769</c:v>
                </c:pt>
                <c:pt idx="1">
                  <c:v>40776</c:v>
                </c:pt>
                <c:pt idx="2">
                  <c:v>40783</c:v>
                </c:pt>
                <c:pt idx="3">
                  <c:v>40790</c:v>
                </c:pt>
                <c:pt idx="4">
                  <c:v>40797</c:v>
                </c:pt>
                <c:pt idx="5">
                  <c:v>40804</c:v>
                </c:pt>
                <c:pt idx="6">
                  <c:v>40811</c:v>
                </c:pt>
                <c:pt idx="7">
                  <c:v>40818</c:v>
                </c:pt>
                <c:pt idx="8">
                  <c:v>40825</c:v>
                </c:pt>
                <c:pt idx="9">
                  <c:v>40832</c:v>
                </c:pt>
                <c:pt idx="10">
                  <c:v>40839</c:v>
                </c:pt>
                <c:pt idx="11">
                  <c:v>40846</c:v>
                </c:pt>
                <c:pt idx="12">
                  <c:v>40853</c:v>
                </c:pt>
              </c:numCache>
            </c:numRef>
          </c:cat>
          <c:val>
            <c:numRef>
              <c:f>Feuil2!$K$9:$K$21</c:f>
              <c:numCache>
                <c:formatCode>General</c:formatCode>
                <c:ptCount val="13"/>
                <c:pt idx="1">
                  <c:v>20.3</c:v>
                </c:pt>
                <c:pt idx="2">
                  <c:v>18.3</c:v>
                </c:pt>
                <c:pt idx="3">
                  <c:v>15.5</c:v>
                </c:pt>
                <c:pt idx="4">
                  <c:v>14.3</c:v>
                </c:pt>
                <c:pt idx="5">
                  <c:v>12.9</c:v>
                </c:pt>
                <c:pt idx="6">
                  <c:v>11.1</c:v>
                </c:pt>
                <c:pt idx="7">
                  <c:v>11.1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98-42E4-BED7-3CCA7C3E059A}"/>
            </c:ext>
          </c:extLst>
        </c:ser>
        <c:ser>
          <c:idx val="1"/>
          <c:order val="4"/>
          <c:tx>
            <c:strRef>
              <c:f>Feuil2!$L$5</c:f>
              <c:strCache>
                <c:ptCount val="1"/>
                <c:pt idx="0">
                  <c:v>2008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tar"/>
            <c:size val="10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Feuil2!$A$9:$A$21</c:f>
              <c:numCache>
                <c:formatCode>d\.mm\.</c:formatCode>
                <c:ptCount val="13"/>
                <c:pt idx="0">
                  <c:v>40769</c:v>
                </c:pt>
                <c:pt idx="1">
                  <c:v>40776</c:v>
                </c:pt>
                <c:pt idx="2">
                  <c:v>40783</c:v>
                </c:pt>
                <c:pt idx="3">
                  <c:v>40790</c:v>
                </c:pt>
                <c:pt idx="4">
                  <c:v>40797</c:v>
                </c:pt>
                <c:pt idx="5">
                  <c:v>40804</c:v>
                </c:pt>
                <c:pt idx="6">
                  <c:v>40811</c:v>
                </c:pt>
                <c:pt idx="7">
                  <c:v>40818</c:v>
                </c:pt>
                <c:pt idx="8">
                  <c:v>40825</c:v>
                </c:pt>
                <c:pt idx="9">
                  <c:v>40832</c:v>
                </c:pt>
                <c:pt idx="10">
                  <c:v>40839</c:v>
                </c:pt>
                <c:pt idx="11">
                  <c:v>40846</c:v>
                </c:pt>
                <c:pt idx="12">
                  <c:v>40853</c:v>
                </c:pt>
              </c:numCache>
            </c:numRef>
          </c:cat>
          <c:val>
            <c:numRef>
              <c:f>Feuil2!$M$9:$M$21</c:f>
              <c:numCache>
                <c:formatCode>General</c:formatCode>
                <c:ptCount val="13"/>
                <c:pt idx="4">
                  <c:v>17.899999999999999</c:v>
                </c:pt>
                <c:pt idx="5">
                  <c:v>14.5</c:v>
                </c:pt>
                <c:pt idx="6">
                  <c:v>13</c:v>
                </c:pt>
                <c:pt idx="7">
                  <c:v>12.5</c:v>
                </c:pt>
                <c:pt idx="8">
                  <c:v>12</c:v>
                </c:pt>
                <c:pt idx="9">
                  <c:v>11.6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98-42E4-BED7-3CCA7C3E059A}"/>
            </c:ext>
          </c:extLst>
        </c:ser>
        <c:ser>
          <c:idx val="5"/>
          <c:order val="5"/>
          <c:tx>
            <c:strRef>
              <c:f>Feuil2!$N$5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Feuil2!$A$9:$A$21</c:f>
              <c:numCache>
                <c:formatCode>d\.mm\.</c:formatCode>
                <c:ptCount val="13"/>
                <c:pt idx="0">
                  <c:v>40769</c:v>
                </c:pt>
                <c:pt idx="1">
                  <c:v>40776</c:v>
                </c:pt>
                <c:pt idx="2">
                  <c:v>40783</c:v>
                </c:pt>
                <c:pt idx="3">
                  <c:v>40790</c:v>
                </c:pt>
                <c:pt idx="4">
                  <c:v>40797</c:v>
                </c:pt>
                <c:pt idx="5">
                  <c:v>40804</c:v>
                </c:pt>
                <c:pt idx="6">
                  <c:v>40811</c:v>
                </c:pt>
                <c:pt idx="7">
                  <c:v>40818</c:v>
                </c:pt>
                <c:pt idx="8">
                  <c:v>40825</c:v>
                </c:pt>
                <c:pt idx="9">
                  <c:v>40832</c:v>
                </c:pt>
                <c:pt idx="10">
                  <c:v>40839</c:v>
                </c:pt>
                <c:pt idx="11">
                  <c:v>40846</c:v>
                </c:pt>
                <c:pt idx="12">
                  <c:v>40853</c:v>
                </c:pt>
              </c:numCache>
            </c:numRef>
          </c:cat>
          <c:val>
            <c:numRef>
              <c:f>Feuil2!$O$9:$O$21</c:f>
              <c:numCache>
                <c:formatCode>General</c:formatCode>
                <c:ptCount val="13"/>
                <c:pt idx="3">
                  <c:v>22.1</c:v>
                </c:pt>
                <c:pt idx="4">
                  <c:v>16.600000000000001</c:v>
                </c:pt>
                <c:pt idx="5">
                  <c:v>14.9</c:v>
                </c:pt>
                <c:pt idx="6">
                  <c:v>12.1</c:v>
                </c:pt>
                <c:pt idx="7">
                  <c:v>10.8</c:v>
                </c:pt>
                <c:pt idx="8">
                  <c:v>10.1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98-42E4-BED7-3CCA7C3E059A}"/>
            </c:ext>
          </c:extLst>
        </c:ser>
        <c:ser>
          <c:idx val="6"/>
          <c:order val="6"/>
          <c:tx>
            <c:strRef>
              <c:f>Feuil2!$P$5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plus"/>
            <c:size val="10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Feuil2!$A$9:$A$21</c:f>
              <c:numCache>
                <c:formatCode>d\.mm\.</c:formatCode>
                <c:ptCount val="13"/>
                <c:pt idx="0">
                  <c:v>40769</c:v>
                </c:pt>
                <c:pt idx="1">
                  <c:v>40776</c:v>
                </c:pt>
                <c:pt idx="2">
                  <c:v>40783</c:v>
                </c:pt>
                <c:pt idx="3">
                  <c:v>40790</c:v>
                </c:pt>
                <c:pt idx="4">
                  <c:v>40797</c:v>
                </c:pt>
                <c:pt idx="5">
                  <c:v>40804</c:v>
                </c:pt>
                <c:pt idx="6">
                  <c:v>40811</c:v>
                </c:pt>
                <c:pt idx="7">
                  <c:v>40818</c:v>
                </c:pt>
                <c:pt idx="8">
                  <c:v>40825</c:v>
                </c:pt>
                <c:pt idx="9">
                  <c:v>40832</c:v>
                </c:pt>
                <c:pt idx="10">
                  <c:v>40839</c:v>
                </c:pt>
                <c:pt idx="11">
                  <c:v>40846</c:v>
                </c:pt>
                <c:pt idx="12">
                  <c:v>40853</c:v>
                </c:pt>
              </c:numCache>
            </c:numRef>
          </c:cat>
          <c:val>
            <c:numRef>
              <c:f>Feuil2!$Q$9:$Q$21</c:f>
              <c:numCache>
                <c:formatCode>General</c:formatCode>
                <c:ptCount val="13"/>
                <c:pt idx="4">
                  <c:v>23.1</c:v>
                </c:pt>
                <c:pt idx="5">
                  <c:v>18.8</c:v>
                </c:pt>
                <c:pt idx="6">
                  <c:v>15.6</c:v>
                </c:pt>
                <c:pt idx="7">
                  <c:v>14</c:v>
                </c:pt>
                <c:pt idx="8">
                  <c:v>14.2</c:v>
                </c:pt>
                <c:pt idx="9">
                  <c:v>12.7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98-42E4-BED7-3CCA7C3E059A}"/>
            </c:ext>
          </c:extLst>
        </c:ser>
        <c:ser>
          <c:idx val="7"/>
          <c:order val="7"/>
          <c:tx>
            <c:strRef>
              <c:f>Feuil2!$R$5</c:f>
              <c:strCache>
                <c:ptCount val="1"/>
                <c:pt idx="0">
                  <c:v>2011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ash"/>
            <c:size val="13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Feuil2!$S$9:$S$21</c:f>
              <c:numCache>
                <c:formatCode>General</c:formatCode>
                <c:ptCount val="13"/>
                <c:pt idx="1">
                  <c:v>21.6</c:v>
                </c:pt>
                <c:pt idx="2">
                  <c:v>15.7</c:v>
                </c:pt>
                <c:pt idx="3">
                  <c:v>12.4</c:v>
                </c:pt>
                <c:pt idx="4">
                  <c:v>11</c:v>
                </c:pt>
                <c:pt idx="5">
                  <c:v>9.6999999999999993</c:v>
                </c:pt>
                <c:pt idx="6">
                  <c:v>9.6999999999999993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898-42E4-BED7-3CCA7C3E0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598304"/>
        <c:axId val="1"/>
      </c:lineChart>
      <c:dateAx>
        <c:axId val="482598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LU"/>
                  <a:t>Datum</a:t>
                </a:r>
              </a:p>
            </c:rich>
          </c:tx>
          <c:layout>
            <c:manualLayout>
              <c:xMode val="edge"/>
              <c:yMode val="edge"/>
              <c:x val="0.514516213361776"/>
              <c:y val="0.94117856978404013"/>
            </c:manualLayout>
          </c:layout>
          <c:overlay val="0"/>
          <c:spPr>
            <a:noFill/>
            <a:ln w="25400">
              <a:noFill/>
            </a:ln>
          </c:spPr>
        </c:title>
        <c:numFmt formatCode="d\.mm\.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At val="0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25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LU"/>
                  <a:t>Säure (in g/l Weinsäure)</a:t>
                </a:r>
              </a:p>
            </c:rich>
          </c:tx>
          <c:layout>
            <c:manualLayout>
              <c:xMode val="edge"/>
              <c:yMode val="edge"/>
              <c:x val="8.0645397412972778E-3"/>
              <c:y val="0.305011511718929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825983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578844865694517"/>
          <c:y val="0.42666682098771014"/>
          <c:w val="0.10406110714881019"/>
          <c:h val="0.362963094243017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439805</xdr:colOff>
      <xdr:row>33</xdr:row>
      <xdr:rowOff>155161</xdr:rowOff>
    </xdr:from>
    <xdr:to>
      <xdr:col>37</xdr:col>
      <xdr:colOff>217555</xdr:colOff>
      <xdr:row>63</xdr:row>
      <xdr:rowOff>33959</xdr:rowOff>
    </xdr:to>
    <xdr:graphicFrame macro="">
      <xdr:nvGraphicFramePr>
        <xdr:cNvPr id="1863" name="Chart 1">
          <a:extLst>
            <a:ext uri="{FF2B5EF4-FFF2-40B4-BE49-F238E27FC236}">
              <a16:creationId xmlns:a16="http://schemas.microsoft.com/office/drawing/2014/main" id="{39B9934F-7F59-43B6-8ACC-04B91EDD7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443230</xdr:colOff>
      <xdr:row>64</xdr:row>
      <xdr:rowOff>137160</xdr:rowOff>
    </xdr:from>
    <xdr:to>
      <xdr:col>37</xdr:col>
      <xdr:colOff>214630</xdr:colOff>
      <xdr:row>94</xdr:row>
      <xdr:rowOff>60960</xdr:rowOff>
    </xdr:to>
    <xdr:graphicFrame macro="">
      <xdr:nvGraphicFramePr>
        <xdr:cNvPr id="1864" name="Chart 3">
          <a:extLst>
            <a:ext uri="{FF2B5EF4-FFF2-40B4-BE49-F238E27FC236}">
              <a16:creationId xmlns:a16="http://schemas.microsoft.com/office/drawing/2014/main" id="{34395CEC-98C5-4DE1-BB89-FB528920D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37</xdr:col>
      <xdr:colOff>352010</xdr:colOff>
      <xdr:row>34</xdr:row>
      <xdr:rowOff>54666</xdr:rowOff>
    </xdr:from>
    <xdr:to>
      <xdr:col>50</xdr:col>
      <xdr:colOff>364710</xdr:colOff>
      <xdr:row>63</xdr:row>
      <xdr:rowOff>125068</xdr:rowOff>
    </xdr:to>
    <xdr:graphicFrame macro="">
      <xdr:nvGraphicFramePr>
        <xdr:cNvPr id="1865" name="Chart 5">
          <a:extLst>
            <a:ext uri="{FF2B5EF4-FFF2-40B4-BE49-F238E27FC236}">
              <a16:creationId xmlns:a16="http://schemas.microsoft.com/office/drawing/2014/main" id="{E8BC9303-2A87-4E73-8A63-03809BFA0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37</xdr:col>
      <xdr:colOff>420370</xdr:colOff>
      <xdr:row>64</xdr:row>
      <xdr:rowOff>114300</xdr:rowOff>
    </xdr:from>
    <xdr:to>
      <xdr:col>50</xdr:col>
      <xdr:colOff>458470</xdr:colOff>
      <xdr:row>94</xdr:row>
      <xdr:rowOff>6350</xdr:rowOff>
    </xdr:to>
    <xdr:graphicFrame macro="">
      <xdr:nvGraphicFramePr>
        <xdr:cNvPr id="1866" name="Chart 6">
          <a:extLst>
            <a:ext uri="{FF2B5EF4-FFF2-40B4-BE49-F238E27FC236}">
              <a16:creationId xmlns:a16="http://schemas.microsoft.com/office/drawing/2014/main" id="{71CB3D05-516B-48A9-84BE-2EEF5E899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88900</xdr:colOff>
      <xdr:row>31</xdr:row>
      <xdr:rowOff>63500</xdr:rowOff>
    </xdr:from>
    <xdr:to>
      <xdr:col>11</xdr:col>
      <xdr:colOff>158750</xdr:colOff>
      <xdr:row>58</xdr:row>
      <xdr:rowOff>82550</xdr:rowOff>
    </xdr:to>
    <xdr:graphicFrame macro="">
      <xdr:nvGraphicFramePr>
        <xdr:cNvPr id="2467" name="Chart 1">
          <a:extLst>
            <a:ext uri="{FF2B5EF4-FFF2-40B4-BE49-F238E27FC236}">
              <a16:creationId xmlns:a16="http://schemas.microsoft.com/office/drawing/2014/main" id="{992FD9B5-979C-40C0-9F19-009043239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596900</xdr:colOff>
      <xdr:row>31</xdr:row>
      <xdr:rowOff>120650</xdr:rowOff>
    </xdr:from>
    <xdr:to>
      <xdr:col>19</xdr:col>
      <xdr:colOff>419100</xdr:colOff>
      <xdr:row>58</xdr:row>
      <xdr:rowOff>120650</xdr:rowOff>
    </xdr:to>
    <xdr:graphicFrame macro="">
      <xdr:nvGraphicFramePr>
        <xdr:cNvPr id="2468" name="Chart 2">
          <a:extLst>
            <a:ext uri="{FF2B5EF4-FFF2-40B4-BE49-F238E27FC236}">
              <a16:creationId xmlns:a16="http://schemas.microsoft.com/office/drawing/2014/main" id="{7DBD1AF1-12D1-4628-B694-FABE2E949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AW32"/>
  <sheetViews>
    <sheetView tabSelected="1" topLeftCell="A54" zoomScale="85" zoomScaleNormal="85" workbookViewId="0">
      <pane xSplit="3" topLeftCell="Y1" activePane="topRight" state="frozen"/>
      <selection pane="topRight" activeCell="AU27" sqref="AU27"/>
    </sheetView>
  </sheetViews>
  <sheetFormatPr baseColWidth="10" defaultColWidth="9.33203125" defaultRowHeight="13.2" x14ac:dyDescent="0.25"/>
  <cols>
    <col min="1" max="1" width="3" customWidth="1"/>
    <col min="2" max="2" width="13" customWidth="1"/>
    <col min="3" max="3" width="18.33203125" customWidth="1"/>
    <col min="4" max="29" width="9.33203125" customWidth="1"/>
    <col min="30" max="47" width="9.33203125" style="39" customWidth="1"/>
  </cols>
  <sheetData>
    <row r="6" spans="2:49" ht="13.8" thickBot="1" x14ac:dyDescent="0.3"/>
    <row r="7" spans="2:49" x14ac:dyDescent="0.25">
      <c r="D7" s="34">
        <v>2005</v>
      </c>
      <c r="E7" s="34"/>
      <c r="F7" s="34">
        <v>2006</v>
      </c>
      <c r="G7" s="34"/>
      <c r="H7" s="34">
        <v>2007</v>
      </c>
      <c r="I7" s="34"/>
      <c r="J7" s="34">
        <v>2008</v>
      </c>
      <c r="K7" s="34"/>
      <c r="L7" s="34">
        <v>2009</v>
      </c>
      <c r="M7" s="34"/>
      <c r="N7" s="34">
        <v>2010</v>
      </c>
      <c r="O7" s="34"/>
      <c r="P7" s="34">
        <v>2011</v>
      </c>
      <c r="Q7" s="34"/>
      <c r="R7" s="34">
        <v>2012</v>
      </c>
      <c r="S7" s="34"/>
      <c r="T7" s="34">
        <v>2013</v>
      </c>
      <c r="U7" s="34"/>
      <c r="V7" s="35">
        <v>2014</v>
      </c>
      <c r="W7" s="34"/>
      <c r="X7" s="35">
        <v>2015</v>
      </c>
      <c r="Y7" s="35"/>
      <c r="Z7" s="35">
        <v>2016</v>
      </c>
      <c r="AA7" s="35"/>
      <c r="AB7" s="35">
        <v>2017</v>
      </c>
      <c r="AC7" s="35"/>
      <c r="AD7" s="35">
        <v>2018</v>
      </c>
      <c r="AE7" s="35"/>
      <c r="AF7" s="35">
        <v>2019</v>
      </c>
      <c r="AG7" s="35"/>
      <c r="AH7" s="35">
        <v>2020</v>
      </c>
      <c r="AI7" s="35"/>
      <c r="AJ7" s="35">
        <v>2021</v>
      </c>
      <c r="AK7" s="35"/>
      <c r="AL7" s="35">
        <v>2022</v>
      </c>
      <c r="AM7" s="35"/>
      <c r="AN7" s="35">
        <v>2023</v>
      </c>
      <c r="AO7" s="35"/>
      <c r="AP7" s="35">
        <v>2024</v>
      </c>
      <c r="AQ7" s="35"/>
      <c r="AR7" s="35">
        <v>2025</v>
      </c>
      <c r="AS7" s="35"/>
      <c r="AT7" s="61">
        <v>2026</v>
      </c>
      <c r="AU7" s="61"/>
      <c r="AV7" s="35" t="s">
        <v>8</v>
      </c>
      <c r="AW7" s="45"/>
    </row>
    <row r="8" spans="2:49" ht="13.8" thickBot="1" x14ac:dyDescent="0.3">
      <c r="B8" s="10" t="s">
        <v>0</v>
      </c>
      <c r="C8" t="s">
        <v>2</v>
      </c>
      <c r="D8" s="36" t="s">
        <v>3</v>
      </c>
      <c r="E8" s="36" t="s">
        <v>4</v>
      </c>
      <c r="F8" s="36" t="s">
        <v>3</v>
      </c>
      <c r="G8" s="36" t="s">
        <v>4</v>
      </c>
      <c r="H8" s="36" t="s">
        <v>3</v>
      </c>
      <c r="I8" s="36" t="s">
        <v>4</v>
      </c>
      <c r="J8" s="36" t="s">
        <v>3</v>
      </c>
      <c r="K8" s="36" t="s">
        <v>4</v>
      </c>
      <c r="L8" s="36" t="s">
        <v>3</v>
      </c>
      <c r="M8" s="36" t="s">
        <v>4</v>
      </c>
      <c r="N8" s="36" t="s">
        <v>3</v>
      </c>
      <c r="O8" s="36" t="s">
        <v>4</v>
      </c>
      <c r="P8" s="36" t="s">
        <v>3</v>
      </c>
      <c r="Q8" s="36" t="s">
        <v>4</v>
      </c>
      <c r="R8" s="36" t="s">
        <v>3</v>
      </c>
      <c r="S8" s="36" t="s">
        <v>4</v>
      </c>
      <c r="T8" s="36" t="s">
        <v>3</v>
      </c>
      <c r="U8" s="36" t="s">
        <v>4</v>
      </c>
      <c r="V8" s="36" t="s">
        <v>3</v>
      </c>
      <c r="W8" s="36" t="s">
        <v>4</v>
      </c>
      <c r="X8" s="37" t="s">
        <v>3</v>
      </c>
      <c r="Y8" s="37" t="s">
        <v>4</v>
      </c>
      <c r="Z8" s="37" t="s">
        <v>3</v>
      </c>
      <c r="AA8" s="37" t="s">
        <v>4</v>
      </c>
      <c r="AB8" s="37" t="s">
        <v>3</v>
      </c>
      <c r="AC8" s="37" t="s">
        <v>4</v>
      </c>
      <c r="AD8" s="37" t="s">
        <v>3</v>
      </c>
      <c r="AE8" s="37" t="s">
        <v>4</v>
      </c>
      <c r="AF8" s="37" t="s">
        <v>3</v>
      </c>
      <c r="AG8" s="37" t="s">
        <v>4</v>
      </c>
      <c r="AH8" s="46" t="s">
        <v>3</v>
      </c>
      <c r="AI8" s="46" t="s">
        <v>4</v>
      </c>
      <c r="AJ8" s="46" t="s">
        <v>3</v>
      </c>
      <c r="AK8" s="46" t="s">
        <v>4</v>
      </c>
      <c r="AL8" s="46" t="s">
        <v>3</v>
      </c>
      <c r="AM8" s="46" t="s">
        <v>4</v>
      </c>
      <c r="AN8" s="46" t="s">
        <v>3</v>
      </c>
      <c r="AO8" s="46" t="s">
        <v>4</v>
      </c>
      <c r="AP8" s="46" t="s">
        <v>3</v>
      </c>
      <c r="AQ8" s="46" t="s">
        <v>4</v>
      </c>
      <c r="AR8" s="46" t="s">
        <v>3</v>
      </c>
      <c r="AS8" s="46" t="s">
        <v>4</v>
      </c>
      <c r="AT8" s="62" t="s">
        <v>3</v>
      </c>
      <c r="AU8" s="62" t="s">
        <v>4</v>
      </c>
      <c r="AV8" s="46"/>
      <c r="AW8" s="47"/>
    </row>
    <row r="9" spans="2:49" x14ac:dyDescent="0.25"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63"/>
      <c r="AU9" s="63"/>
      <c r="AV9" s="33"/>
      <c r="AW9" s="33"/>
    </row>
    <row r="10" spans="2:49" s="39" customFormat="1" x14ac:dyDescent="0.25">
      <c r="C10" s="41">
        <v>40762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>
        <v>51</v>
      </c>
      <c r="Q10" s="28">
        <v>14.3</v>
      </c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42">
        <v>45</v>
      </c>
      <c r="AE10" s="28">
        <v>19.600000000000001</v>
      </c>
      <c r="AF10" s="42"/>
      <c r="AG10" s="28"/>
      <c r="AH10" s="28"/>
      <c r="AI10" s="28"/>
      <c r="AJ10" s="28"/>
      <c r="AK10" s="28"/>
      <c r="AL10" s="28">
        <v>51</v>
      </c>
      <c r="AM10" s="28">
        <v>18.8</v>
      </c>
      <c r="AN10" s="28"/>
      <c r="AO10" s="28"/>
      <c r="AP10" s="28"/>
      <c r="AQ10" s="28"/>
      <c r="AR10" s="28"/>
      <c r="AS10" s="28"/>
      <c r="AT10" s="27"/>
      <c r="AU10" s="27"/>
      <c r="AV10" s="31"/>
      <c r="AW10" s="48"/>
    </row>
    <row r="11" spans="2:49" s="39" customFormat="1" x14ac:dyDescent="0.25">
      <c r="C11" s="41">
        <v>40769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>
        <v>57</v>
      </c>
      <c r="Q11" s="28">
        <v>11.2</v>
      </c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42">
        <v>64</v>
      </c>
      <c r="AC11" s="28">
        <v>12.8</v>
      </c>
      <c r="AD11" s="42">
        <v>58</v>
      </c>
      <c r="AE11" s="28">
        <v>12.6</v>
      </c>
      <c r="AF11" s="42"/>
      <c r="AG11" s="28"/>
      <c r="AH11" s="28">
        <v>50</v>
      </c>
      <c r="AI11" s="28">
        <v>16.5</v>
      </c>
      <c r="AJ11" s="28"/>
      <c r="AK11" s="28"/>
      <c r="AL11" s="28">
        <v>62</v>
      </c>
      <c r="AM11" s="28">
        <v>11.2</v>
      </c>
      <c r="AN11" s="28">
        <v>52</v>
      </c>
      <c r="AO11" s="28">
        <v>14</v>
      </c>
      <c r="AP11" s="28"/>
      <c r="AQ11" s="28"/>
      <c r="AR11" s="28">
        <v>59</v>
      </c>
      <c r="AS11" s="28">
        <v>16.100000000000001</v>
      </c>
      <c r="AT11" s="27">
        <v>71</v>
      </c>
      <c r="AU11" s="27">
        <v>10.9</v>
      </c>
      <c r="AV11" s="43">
        <f>AVERAGE(V11,X11, Z11,AB11,AD11,AF11,AJ11,AL11,AN11,AP11,AR11,AT11)</f>
        <v>61</v>
      </c>
      <c r="AW11" s="44">
        <f>AVERAGE(W11,Y11, AA11,AC11,AE11,AG11,AK11,AM11,AO12,AQ11,AS11,AU11)</f>
        <v>12.516666666666666</v>
      </c>
    </row>
    <row r="12" spans="2:49" s="39" customFormat="1" x14ac:dyDescent="0.25">
      <c r="C12" s="41">
        <v>40776</v>
      </c>
      <c r="D12" s="28"/>
      <c r="E12" s="28"/>
      <c r="F12" s="28"/>
      <c r="G12" s="28"/>
      <c r="H12" s="28"/>
      <c r="I12" s="28"/>
      <c r="J12" s="28">
        <v>46</v>
      </c>
      <c r="K12" s="28">
        <v>17.3</v>
      </c>
      <c r="L12" s="28">
        <v>58</v>
      </c>
      <c r="M12" s="28">
        <v>13.9</v>
      </c>
      <c r="N12" s="28"/>
      <c r="O12" s="28"/>
      <c r="P12" s="28">
        <v>68</v>
      </c>
      <c r="Q12" s="28">
        <v>8.6</v>
      </c>
      <c r="R12" s="28"/>
      <c r="S12" s="28"/>
      <c r="T12" s="28"/>
      <c r="U12" s="28"/>
      <c r="V12" s="28">
        <v>49</v>
      </c>
      <c r="W12" s="28">
        <v>16.7</v>
      </c>
      <c r="X12" s="28">
        <v>57</v>
      </c>
      <c r="Y12" s="28">
        <v>14.7</v>
      </c>
      <c r="Z12" s="28"/>
      <c r="AA12" s="28"/>
      <c r="AB12" s="42">
        <v>70</v>
      </c>
      <c r="AC12" s="28">
        <v>11.3</v>
      </c>
      <c r="AD12" s="42">
        <v>65</v>
      </c>
      <c r="AE12" s="28">
        <v>10.1</v>
      </c>
      <c r="AF12" s="42">
        <v>47</v>
      </c>
      <c r="AG12" s="28">
        <v>20.399999999999999</v>
      </c>
      <c r="AH12" s="28">
        <v>60</v>
      </c>
      <c r="AI12" s="28">
        <v>9.9</v>
      </c>
      <c r="AJ12" s="28"/>
      <c r="AK12" s="28"/>
      <c r="AL12" s="28">
        <v>71</v>
      </c>
      <c r="AM12" s="28">
        <v>8.4</v>
      </c>
      <c r="AN12" s="28">
        <v>58</v>
      </c>
      <c r="AO12" s="28">
        <v>11.5</v>
      </c>
      <c r="AP12" s="28">
        <v>50</v>
      </c>
      <c r="AQ12" s="28">
        <v>18.899999999999999</v>
      </c>
      <c r="AR12" s="28">
        <v>72</v>
      </c>
      <c r="AS12" s="28">
        <v>9.9</v>
      </c>
      <c r="AT12" s="27">
        <v>82</v>
      </c>
      <c r="AU12" s="27">
        <v>8.1</v>
      </c>
      <c r="AV12" s="43">
        <f t="shared" ref="AV12:AV17" si="0">AVERAGE(V12,X12, Z12,AB12,AD12,AF12,AJ12,AL12,AN12,AP12,AR12,AT12)</f>
        <v>62.1</v>
      </c>
      <c r="AW12" s="44">
        <f t="shared" ref="AW12:AW17" si="1">AVERAGE(W12,Y12, AA12,AC12,AE12,AG12,AK12,AM12,AO13,AQ12,AS12,AU12)</f>
        <v>12.690000000000001</v>
      </c>
    </row>
    <row r="13" spans="2:49" s="39" customFormat="1" x14ac:dyDescent="0.25">
      <c r="C13" s="41">
        <v>40783</v>
      </c>
      <c r="D13" s="28">
        <v>67</v>
      </c>
      <c r="E13" s="28">
        <v>11.4</v>
      </c>
      <c r="F13" s="28">
        <v>57</v>
      </c>
      <c r="G13" s="28">
        <v>10.9</v>
      </c>
      <c r="H13" s="28">
        <v>61</v>
      </c>
      <c r="I13" s="28">
        <v>9.9</v>
      </c>
      <c r="J13" s="28">
        <v>53</v>
      </c>
      <c r="K13" s="28">
        <v>13.2</v>
      </c>
      <c r="L13" s="28">
        <v>61</v>
      </c>
      <c r="M13" s="28">
        <v>12</v>
      </c>
      <c r="N13" s="28">
        <v>50</v>
      </c>
      <c r="O13" s="28">
        <v>15.5</v>
      </c>
      <c r="P13" s="28">
        <v>68</v>
      </c>
      <c r="Q13" s="28">
        <v>8.1999999999999993</v>
      </c>
      <c r="R13" s="28">
        <v>71</v>
      </c>
      <c r="S13" s="28">
        <v>10.5</v>
      </c>
      <c r="T13" s="28">
        <v>45</v>
      </c>
      <c r="U13" s="28">
        <v>22</v>
      </c>
      <c r="V13" s="28">
        <v>59</v>
      </c>
      <c r="W13" s="28">
        <v>13.2</v>
      </c>
      <c r="X13" s="60">
        <v>61</v>
      </c>
      <c r="Y13" s="28">
        <v>12</v>
      </c>
      <c r="Z13" s="60">
        <v>56</v>
      </c>
      <c r="AA13" s="28">
        <v>14.5</v>
      </c>
      <c r="AB13" s="42">
        <v>76</v>
      </c>
      <c r="AC13" s="28">
        <v>8.1999999999999993</v>
      </c>
      <c r="AD13" s="42">
        <v>74</v>
      </c>
      <c r="AE13" s="28">
        <v>8.1999999999999993</v>
      </c>
      <c r="AF13" s="42">
        <v>61</v>
      </c>
      <c r="AG13" s="28">
        <v>12</v>
      </c>
      <c r="AH13" s="28">
        <v>66</v>
      </c>
      <c r="AI13" s="28">
        <v>9.1</v>
      </c>
      <c r="AJ13" s="60">
        <v>54</v>
      </c>
      <c r="AK13" s="60">
        <v>12.9</v>
      </c>
      <c r="AL13" s="69">
        <v>81</v>
      </c>
      <c r="AM13" s="69">
        <v>6.1</v>
      </c>
      <c r="AN13" s="60">
        <v>65</v>
      </c>
      <c r="AO13" s="60">
        <v>8.4</v>
      </c>
      <c r="AP13" s="60">
        <v>62</v>
      </c>
      <c r="AQ13" s="60">
        <v>12.7</v>
      </c>
      <c r="AR13" s="60">
        <v>79</v>
      </c>
      <c r="AS13" s="60">
        <v>8</v>
      </c>
      <c r="AT13" s="70">
        <v>81</v>
      </c>
      <c r="AU13" s="70">
        <v>6.7</v>
      </c>
      <c r="AV13" s="43">
        <f t="shared" si="0"/>
        <v>67.416666666666671</v>
      </c>
      <c r="AW13" s="44">
        <f t="shared" si="1"/>
        <v>10.183333333333335</v>
      </c>
    </row>
    <row r="14" spans="2:49" s="39" customFormat="1" x14ac:dyDescent="0.25">
      <c r="C14" s="41">
        <v>40790</v>
      </c>
      <c r="D14" s="28">
        <v>70</v>
      </c>
      <c r="E14" s="28">
        <v>8.8000000000000007</v>
      </c>
      <c r="F14" s="28">
        <v>63</v>
      </c>
      <c r="G14" s="28">
        <v>9.6999999999999993</v>
      </c>
      <c r="H14" s="28">
        <v>68</v>
      </c>
      <c r="I14" s="28">
        <v>8.5</v>
      </c>
      <c r="J14" s="28">
        <v>63</v>
      </c>
      <c r="K14" s="28">
        <v>10.199999999999999</v>
      </c>
      <c r="L14" s="28">
        <v>70</v>
      </c>
      <c r="M14" s="28">
        <v>9.6999999999999993</v>
      </c>
      <c r="N14" s="28">
        <v>58</v>
      </c>
      <c r="O14" s="28">
        <v>13.4</v>
      </c>
      <c r="P14" s="28">
        <v>73</v>
      </c>
      <c r="Q14" s="28">
        <v>6.9</v>
      </c>
      <c r="R14" s="28">
        <v>73</v>
      </c>
      <c r="S14" s="28">
        <v>11.1</v>
      </c>
      <c r="T14" s="28">
        <v>58</v>
      </c>
      <c r="U14" s="28">
        <v>15.4</v>
      </c>
      <c r="V14" s="28">
        <v>62</v>
      </c>
      <c r="W14" s="28">
        <v>10.3</v>
      </c>
      <c r="X14" s="28">
        <v>66</v>
      </c>
      <c r="Y14" s="28">
        <v>9.1</v>
      </c>
      <c r="Z14" s="28">
        <v>66</v>
      </c>
      <c r="AA14" s="28">
        <v>10.8</v>
      </c>
      <c r="AB14" s="42">
        <v>83</v>
      </c>
      <c r="AC14" s="28">
        <v>6.9</v>
      </c>
      <c r="AD14" s="42">
        <v>77</v>
      </c>
      <c r="AE14" s="28">
        <v>6.9</v>
      </c>
      <c r="AF14" s="42">
        <v>66</v>
      </c>
      <c r="AG14" s="28">
        <v>9</v>
      </c>
      <c r="AH14" s="28">
        <v>70</v>
      </c>
      <c r="AI14" s="28">
        <v>8.1999999999999993</v>
      </c>
      <c r="AJ14" s="60">
        <v>59</v>
      </c>
      <c r="AK14" s="60">
        <v>12.1</v>
      </c>
      <c r="AL14" s="69"/>
      <c r="AM14" s="69"/>
      <c r="AN14" s="60">
        <v>73</v>
      </c>
      <c r="AO14" s="60">
        <v>7.7</v>
      </c>
      <c r="AP14" s="60">
        <v>69</v>
      </c>
      <c r="AQ14" s="60">
        <v>9.8000000000000007</v>
      </c>
      <c r="AR14" s="60">
        <v>84</v>
      </c>
      <c r="AS14" s="60">
        <v>7.4</v>
      </c>
      <c r="AT14" s="70"/>
      <c r="AU14" s="70"/>
      <c r="AV14" s="43">
        <f t="shared" si="0"/>
        <v>70.5</v>
      </c>
      <c r="AW14" s="44">
        <f t="shared" si="1"/>
        <v>8.879999999999999</v>
      </c>
    </row>
    <row r="15" spans="2:49" s="39" customFormat="1" x14ac:dyDescent="0.25">
      <c r="B15" s="41"/>
      <c r="C15" s="41">
        <v>40797</v>
      </c>
      <c r="D15" s="28">
        <v>71</v>
      </c>
      <c r="E15" s="28">
        <v>7</v>
      </c>
      <c r="F15" s="28">
        <v>72</v>
      </c>
      <c r="G15" s="28">
        <v>8.6</v>
      </c>
      <c r="H15" s="28">
        <v>72</v>
      </c>
      <c r="I15" s="28">
        <v>8.3000000000000007</v>
      </c>
      <c r="J15" s="28">
        <v>63</v>
      </c>
      <c r="K15" s="28">
        <v>9.8000000000000007</v>
      </c>
      <c r="L15" s="28">
        <v>72</v>
      </c>
      <c r="M15" s="28">
        <v>8.5</v>
      </c>
      <c r="N15" s="28">
        <v>62</v>
      </c>
      <c r="O15" s="28">
        <v>12.4</v>
      </c>
      <c r="P15" s="28"/>
      <c r="Q15" s="28"/>
      <c r="R15" s="28">
        <v>82</v>
      </c>
      <c r="S15" s="28">
        <v>8.1999999999999993</v>
      </c>
      <c r="T15" s="28">
        <v>61</v>
      </c>
      <c r="U15" s="28">
        <v>11.5</v>
      </c>
      <c r="V15" s="28">
        <v>66</v>
      </c>
      <c r="W15" s="28">
        <v>9.3000000000000007</v>
      </c>
      <c r="X15" s="28">
        <v>69</v>
      </c>
      <c r="Y15" s="28">
        <v>8.4</v>
      </c>
      <c r="Z15" s="28">
        <v>71</v>
      </c>
      <c r="AA15" s="28">
        <v>8.5</v>
      </c>
      <c r="AB15" s="28"/>
      <c r="AC15" s="28"/>
      <c r="AD15" s="28"/>
      <c r="AE15" s="28"/>
      <c r="AF15" s="42">
        <v>71</v>
      </c>
      <c r="AG15" s="28">
        <v>8.1999999999999993</v>
      </c>
      <c r="AH15" s="28">
        <v>78</v>
      </c>
      <c r="AI15" s="28">
        <v>7.8</v>
      </c>
      <c r="AJ15" s="60">
        <v>67</v>
      </c>
      <c r="AK15" s="60">
        <v>9.6999999999999993</v>
      </c>
      <c r="AL15" s="69"/>
      <c r="AM15" s="69"/>
      <c r="AN15" s="69">
        <v>78</v>
      </c>
      <c r="AO15" s="69">
        <v>6.5</v>
      </c>
      <c r="AP15" s="69">
        <v>73</v>
      </c>
      <c r="AQ15" s="69">
        <v>8.1</v>
      </c>
      <c r="AR15" s="69">
        <v>89</v>
      </c>
      <c r="AS15" s="69">
        <v>7.1</v>
      </c>
      <c r="AT15" s="68"/>
      <c r="AU15" s="68"/>
      <c r="AV15" s="43">
        <f t="shared" si="0"/>
        <v>73</v>
      </c>
      <c r="AW15" s="44">
        <f t="shared" si="1"/>
        <v>8.4714285714285733</v>
      </c>
    </row>
    <row r="16" spans="2:49" s="39" customFormat="1" x14ac:dyDescent="0.25">
      <c r="C16" s="41">
        <v>40804</v>
      </c>
      <c r="D16" s="28">
        <v>75</v>
      </c>
      <c r="E16" s="28">
        <v>6.6</v>
      </c>
      <c r="F16" s="28">
        <v>76</v>
      </c>
      <c r="G16" s="28">
        <v>7</v>
      </c>
      <c r="H16" s="28"/>
      <c r="I16" s="28"/>
      <c r="J16" s="28">
        <v>68</v>
      </c>
      <c r="K16" s="28">
        <v>7.5</v>
      </c>
      <c r="L16" s="28">
        <v>76</v>
      </c>
      <c r="M16" s="28">
        <v>7.2</v>
      </c>
      <c r="N16" s="28">
        <v>66</v>
      </c>
      <c r="O16" s="28">
        <v>10.3</v>
      </c>
      <c r="P16" s="28"/>
      <c r="Q16" s="28"/>
      <c r="R16" s="28">
        <v>86</v>
      </c>
      <c r="S16" s="28">
        <v>8.3000000000000007</v>
      </c>
      <c r="T16" s="28">
        <v>60</v>
      </c>
      <c r="U16" s="28">
        <v>10.7</v>
      </c>
      <c r="V16" s="28">
        <v>75</v>
      </c>
      <c r="W16" s="28">
        <v>8.1999999999999993</v>
      </c>
      <c r="X16" s="28">
        <v>75</v>
      </c>
      <c r="Y16" s="28">
        <v>7.3</v>
      </c>
      <c r="Z16" s="28">
        <v>74</v>
      </c>
      <c r="AA16" s="28">
        <v>6.6</v>
      </c>
      <c r="AB16" s="28"/>
      <c r="AC16" s="28"/>
      <c r="AD16" s="28"/>
      <c r="AE16" s="28"/>
      <c r="AF16" s="42">
        <v>80</v>
      </c>
      <c r="AG16" s="28">
        <v>7</v>
      </c>
      <c r="AH16" s="28"/>
      <c r="AI16" s="28"/>
      <c r="AJ16" s="28">
        <v>70</v>
      </c>
      <c r="AK16" s="28">
        <v>7.2</v>
      </c>
      <c r="AL16" s="28"/>
      <c r="AM16" s="28"/>
      <c r="AN16" s="28"/>
      <c r="AO16" s="28"/>
      <c r="AP16" s="28">
        <v>78</v>
      </c>
      <c r="AQ16" s="28">
        <v>7.3</v>
      </c>
      <c r="AR16" s="28"/>
      <c r="AS16" s="28"/>
      <c r="AT16" s="27"/>
      <c r="AU16" s="27"/>
      <c r="AV16" s="43">
        <f t="shared" si="0"/>
        <v>75.333333333333329</v>
      </c>
      <c r="AW16" s="44">
        <f t="shared" si="1"/>
        <v>7.2666666666666666</v>
      </c>
    </row>
    <row r="17" spans="2:49" s="39" customFormat="1" x14ac:dyDescent="0.25">
      <c r="C17" s="41">
        <v>40811</v>
      </c>
      <c r="D17" s="28"/>
      <c r="E17" s="28"/>
      <c r="F17" s="28"/>
      <c r="G17" s="28"/>
      <c r="H17" s="28"/>
      <c r="I17" s="28"/>
      <c r="J17" s="28">
        <v>73</v>
      </c>
      <c r="K17" s="28">
        <v>8</v>
      </c>
      <c r="L17" s="28">
        <v>81</v>
      </c>
      <c r="M17" s="28">
        <v>6.9</v>
      </c>
      <c r="N17" s="28">
        <v>70</v>
      </c>
      <c r="O17" s="28">
        <v>9.3000000000000007</v>
      </c>
      <c r="P17" s="28"/>
      <c r="Q17" s="28"/>
      <c r="R17" s="28">
        <v>85</v>
      </c>
      <c r="S17" s="28">
        <v>8.6999999999999993</v>
      </c>
      <c r="T17" s="28">
        <v>67</v>
      </c>
      <c r="U17" s="28">
        <v>9.4</v>
      </c>
      <c r="V17" s="28"/>
      <c r="W17" s="28"/>
      <c r="X17" s="28">
        <v>74</v>
      </c>
      <c r="Y17" s="28">
        <v>6.8</v>
      </c>
      <c r="Z17" s="28"/>
      <c r="AA17" s="28"/>
      <c r="AB17" s="28"/>
      <c r="AC17" s="28"/>
      <c r="AD17" s="28"/>
      <c r="AE17" s="28"/>
      <c r="AF17" s="42">
        <v>82</v>
      </c>
      <c r="AG17" s="28">
        <v>6.2</v>
      </c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7"/>
      <c r="AU17" s="27"/>
      <c r="AV17" s="43">
        <f t="shared" si="0"/>
        <v>78</v>
      </c>
      <c r="AW17" s="44">
        <f t="shared" si="1"/>
        <v>6.5</v>
      </c>
    </row>
    <row r="18" spans="2:49" s="39" customFormat="1" x14ac:dyDescent="0.25">
      <c r="C18" s="41">
        <v>40818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>
        <v>70</v>
      </c>
      <c r="U18" s="28">
        <v>9</v>
      </c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7"/>
      <c r="AU18" s="27"/>
      <c r="AV18" s="43"/>
      <c r="AW18" s="44"/>
    </row>
    <row r="19" spans="2:49" s="39" customFormat="1" x14ac:dyDescent="0.25">
      <c r="T19" s="29"/>
      <c r="U19" s="30"/>
      <c r="V19" s="29"/>
      <c r="W19" s="30"/>
      <c r="X19" s="29"/>
      <c r="Y19" s="30"/>
      <c r="Z19" s="29"/>
      <c r="AA19" s="30"/>
      <c r="AB19" s="29"/>
      <c r="AC19" s="30"/>
      <c r="AD19" s="29"/>
      <c r="AE19" s="30"/>
      <c r="AF19" s="29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64"/>
      <c r="AU19" s="64"/>
    </row>
    <row r="20" spans="2:49" s="39" customFormat="1" ht="13.8" thickBot="1" x14ac:dyDescent="0.3">
      <c r="T20" s="29"/>
      <c r="U20" s="30"/>
      <c r="V20" s="29"/>
      <c r="W20" s="30"/>
      <c r="X20" s="29"/>
      <c r="Y20" s="30"/>
      <c r="Z20" s="29"/>
      <c r="AA20" s="30"/>
      <c r="AB20" s="29"/>
      <c r="AC20" s="30"/>
      <c r="AD20" s="29"/>
      <c r="AE20" s="30"/>
      <c r="AF20" s="29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64"/>
      <c r="AU20" s="64"/>
    </row>
    <row r="21" spans="2:49" s="39" customFormat="1" x14ac:dyDescent="0.25">
      <c r="D21" s="35">
        <v>2005</v>
      </c>
      <c r="E21" s="38"/>
      <c r="F21" s="35">
        <v>2006</v>
      </c>
      <c r="G21" s="35"/>
      <c r="H21" s="35">
        <v>2007</v>
      </c>
      <c r="I21" s="35"/>
      <c r="J21" s="35">
        <v>2008</v>
      </c>
      <c r="K21" s="35"/>
      <c r="L21" s="35">
        <v>2009</v>
      </c>
      <c r="M21" s="35"/>
      <c r="N21" s="35">
        <v>2010</v>
      </c>
      <c r="O21" s="35"/>
      <c r="P21" s="35">
        <v>2011</v>
      </c>
      <c r="Q21" s="35"/>
      <c r="R21" s="35">
        <v>2012</v>
      </c>
      <c r="S21" s="35"/>
      <c r="T21" s="35">
        <v>2013</v>
      </c>
      <c r="U21" s="35"/>
      <c r="V21" s="35">
        <v>2014</v>
      </c>
      <c r="W21" s="35"/>
      <c r="X21" s="35">
        <v>2015</v>
      </c>
      <c r="Y21" s="38"/>
      <c r="Z21" s="35">
        <v>2016</v>
      </c>
      <c r="AA21" s="38"/>
      <c r="AB21" s="35">
        <v>2017</v>
      </c>
      <c r="AC21" s="38"/>
      <c r="AD21" s="35">
        <v>2018</v>
      </c>
      <c r="AE21" s="38"/>
      <c r="AF21" s="35">
        <v>2019</v>
      </c>
      <c r="AG21" s="38"/>
      <c r="AH21" s="35">
        <v>2020</v>
      </c>
      <c r="AI21" s="38"/>
      <c r="AJ21" s="35">
        <v>2021</v>
      </c>
      <c r="AK21" s="38"/>
      <c r="AL21" s="35">
        <v>2022</v>
      </c>
      <c r="AM21" s="38"/>
      <c r="AN21" s="38">
        <v>2023</v>
      </c>
      <c r="AO21" s="38"/>
      <c r="AP21" s="38">
        <v>2024</v>
      </c>
      <c r="AQ21" s="38"/>
      <c r="AR21" s="38">
        <v>2025</v>
      </c>
      <c r="AS21" s="38"/>
      <c r="AT21" s="65">
        <v>2026</v>
      </c>
      <c r="AU21" s="65"/>
      <c r="AV21" s="49" t="s">
        <v>8</v>
      </c>
      <c r="AW21" s="50"/>
    </row>
    <row r="22" spans="2:49" s="39" customFormat="1" ht="13.8" thickBot="1" x14ac:dyDescent="0.3">
      <c r="B22" s="40" t="s">
        <v>1</v>
      </c>
      <c r="C22" s="39" t="s">
        <v>2</v>
      </c>
      <c r="D22" s="37" t="s">
        <v>3</v>
      </c>
      <c r="E22" s="37" t="s">
        <v>4</v>
      </c>
      <c r="F22" s="37" t="s">
        <v>3</v>
      </c>
      <c r="G22" s="37" t="s">
        <v>4</v>
      </c>
      <c r="H22" s="37" t="s">
        <v>3</v>
      </c>
      <c r="I22" s="37" t="s">
        <v>4</v>
      </c>
      <c r="J22" s="37" t="s">
        <v>3</v>
      </c>
      <c r="K22" s="37" t="s">
        <v>4</v>
      </c>
      <c r="L22" s="37" t="s">
        <v>3</v>
      </c>
      <c r="M22" s="37" t="s">
        <v>4</v>
      </c>
      <c r="N22" s="37" t="s">
        <v>3</v>
      </c>
      <c r="O22" s="37" t="s">
        <v>4</v>
      </c>
      <c r="P22" s="37" t="s">
        <v>3</v>
      </c>
      <c r="Q22" s="37" t="s">
        <v>4</v>
      </c>
      <c r="R22" s="37" t="s">
        <v>3</v>
      </c>
      <c r="S22" s="37" t="s">
        <v>4</v>
      </c>
      <c r="T22" s="37" t="s">
        <v>3</v>
      </c>
      <c r="U22" s="37" t="s">
        <v>4</v>
      </c>
      <c r="V22" s="37" t="s">
        <v>3</v>
      </c>
      <c r="W22" s="37" t="s">
        <v>4</v>
      </c>
      <c r="X22" s="37" t="s">
        <v>3</v>
      </c>
      <c r="Y22" s="37" t="s">
        <v>4</v>
      </c>
      <c r="Z22" s="37" t="s">
        <v>3</v>
      </c>
      <c r="AA22" s="37" t="s">
        <v>4</v>
      </c>
      <c r="AB22" s="37" t="s">
        <v>3</v>
      </c>
      <c r="AC22" s="37" t="s">
        <v>4</v>
      </c>
      <c r="AD22" s="37" t="s">
        <v>3</v>
      </c>
      <c r="AE22" s="37" t="s">
        <v>4</v>
      </c>
      <c r="AF22" s="37" t="s">
        <v>3</v>
      </c>
      <c r="AG22" s="37" t="s">
        <v>4</v>
      </c>
      <c r="AH22" s="37" t="s">
        <v>3</v>
      </c>
      <c r="AI22" s="37" t="s">
        <v>4</v>
      </c>
      <c r="AJ22" s="37" t="s">
        <v>3</v>
      </c>
      <c r="AK22" s="37" t="s">
        <v>4</v>
      </c>
      <c r="AL22" s="37" t="s">
        <v>3</v>
      </c>
      <c r="AM22" s="37" t="s">
        <v>4</v>
      </c>
      <c r="AN22" s="37" t="s">
        <v>3</v>
      </c>
      <c r="AO22" s="37" t="s">
        <v>4</v>
      </c>
      <c r="AP22" s="37" t="s">
        <v>3</v>
      </c>
      <c r="AQ22" s="37" t="s">
        <v>4</v>
      </c>
      <c r="AR22" s="37" t="s">
        <v>3</v>
      </c>
      <c r="AS22" s="37" t="s">
        <v>4</v>
      </c>
      <c r="AT22" s="66" t="s">
        <v>3</v>
      </c>
      <c r="AU22" s="66" t="s">
        <v>4</v>
      </c>
      <c r="AV22" s="51"/>
      <c r="AW22" s="52"/>
    </row>
    <row r="23" spans="2:49" s="39" customFormat="1" x14ac:dyDescent="0.25"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63"/>
      <c r="AU23" s="63"/>
      <c r="AV23" s="53"/>
      <c r="AW23" s="54"/>
    </row>
    <row r="24" spans="2:49" s="39" customFormat="1" x14ac:dyDescent="0.25">
      <c r="C24" s="41">
        <v>40769</v>
      </c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>
        <v>55</v>
      </c>
      <c r="Q24" s="55">
        <v>20.3</v>
      </c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6">
        <v>57</v>
      </c>
      <c r="AE24" s="55">
        <v>16.5</v>
      </c>
      <c r="AF24" s="56"/>
      <c r="AG24" s="55"/>
      <c r="AH24" s="55"/>
      <c r="AI24" s="55"/>
      <c r="AJ24" s="55"/>
      <c r="AK24" s="55"/>
      <c r="AL24" s="55">
        <v>61</v>
      </c>
      <c r="AM24" s="55">
        <v>14.9</v>
      </c>
      <c r="AN24" s="55"/>
      <c r="AO24" s="55"/>
      <c r="AP24" s="28"/>
      <c r="AQ24" s="55"/>
      <c r="AR24" s="55"/>
      <c r="AS24" s="55"/>
      <c r="AT24" s="67">
        <v>66</v>
      </c>
      <c r="AU24" s="67">
        <v>17.7</v>
      </c>
      <c r="AV24" s="43">
        <f>AVERAGE(V24,X24,Z24,AB24,AD24,AF24,AJ24,AL24,AN24,AP24,AR24:AT24)</f>
        <v>61.333333333333336</v>
      </c>
      <c r="AW24" s="43">
        <f>AVERAGE(W24,Y24,AA24,AC24,AE24,AG24,AK24,AM24,AO24,AQ24,AS24,AU24)</f>
        <v>16.366666666666664</v>
      </c>
    </row>
    <row r="25" spans="2:49" s="57" customFormat="1" x14ac:dyDescent="0.25">
      <c r="C25" s="58">
        <v>40776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>
        <v>68</v>
      </c>
      <c r="Q25" s="28">
        <v>11.9</v>
      </c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42">
        <v>61</v>
      </c>
      <c r="AC25" s="28">
        <v>16.8</v>
      </c>
      <c r="AD25" s="42">
        <v>70</v>
      </c>
      <c r="AE25" s="28">
        <v>11.1</v>
      </c>
      <c r="AF25" s="42"/>
      <c r="AG25" s="28"/>
      <c r="AH25" s="28">
        <v>57</v>
      </c>
      <c r="AI25" s="28">
        <v>14.9</v>
      </c>
      <c r="AJ25" s="28"/>
      <c r="AK25" s="28"/>
      <c r="AL25" s="28">
        <v>70</v>
      </c>
      <c r="AM25" s="28">
        <v>10.5</v>
      </c>
      <c r="AN25" s="28">
        <v>50</v>
      </c>
      <c r="AO25" s="28">
        <v>17.5</v>
      </c>
      <c r="AP25" s="28">
        <v>47</v>
      </c>
      <c r="AQ25" s="28">
        <v>25.5</v>
      </c>
      <c r="AR25" s="28">
        <v>67</v>
      </c>
      <c r="AS25" s="28">
        <v>16.899999999999999</v>
      </c>
      <c r="AT25" s="27">
        <v>85</v>
      </c>
      <c r="AU25" s="27">
        <v>10.199999999999999</v>
      </c>
      <c r="AV25" s="43">
        <f t="shared" ref="AV25:AV30" si="2">AVERAGE(V25,X25,Z25,AB25,AD25,AF25,AJ25,AL25,AN25,AP25,AR25:AT25)</f>
        <v>58.362499999999997</v>
      </c>
      <c r="AW25" s="43">
        <f t="shared" ref="AW25:AW30" si="3">AVERAGE(W25,Y25,AA25,AC25,AE25,AG25,AK25,AM25,AO25,AQ25,AS25,AU25)</f>
        <v>15.500000000000002</v>
      </c>
    </row>
    <row r="26" spans="2:49" s="57" customFormat="1" x14ac:dyDescent="0.25">
      <c r="C26" s="58">
        <v>40783</v>
      </c>
      <c r="D26" s="33">
        <v>60</v>
      </c>
      <c r="E26" s="33">
        <v>17.3</v>
      </c>
      <c r="F26" s="33">
        <v>59</v>
      </c>
      <c r="G26" s="33">
        <v>16.899999999999999</v>
      </c>
      <c r="H26" s="33">
        <v>65</v>
      </c>
      <c r="I26" s="33">
        <v>10.9</v>
      </c>
      <c r="J26" s="33">
        <v>50</v>
      </c>
      <c r="K26" s="33">
        <v>20.399999999999999</v>
      </c>
      <c r="L26" s="33">
        <v>58</v>
      </c>
      <c r="M26" s="33">
        <v>17.5</v>
      </c>
      <c r="N26" s="33"/>
      <c r="O26" s="33"/>
      <c r="P26" s="33">
        <v>73</v>
      </c>
      <c r="Q26" s="33">
        <v>9.3000000000000007</v>
      </c>
      <c r="R26" s="33"/>
      <c r="S26" s="33"/>
      <c r="T26" s="33"/>
      <c r="U26" s="33"/>
      <c r="V26" s="33">
        <v>59</v>
      </c>
      <c r="W26" s="33">
        <v>16.899999999999999</v>
      </c>
      <c r="X26" s="33">
        <v>49</v>
      </c>
      <c r="Y26" s="33">
        <v>26.3</v>
      </c>
      <c r="Z26" s="33"/>
      <c r="AA26" s="33"/>
      <c r="AB26" s="59">
        <v>71</v>
      </c>
      <c r="AC26" s="33">
        <v>10.5</v>
      </c>
      <c r="AD26" s="59">
        <v>77</v>
      </c>
      <c r="AE26" s="33">
        <v>8.5</v>
      </c>
      <c r="AF26" s="59"/>
      <c r="AG26" s="33"/>
      <c r="AH26" s="33">
        <v>69</v>
      </c>
      <c r="AI26" s="33">
        <v>10.7</v>
      </c>
      <c r="AJ26" s="33"/>
      <c r="AK26" s="33"/>
      <c r="AL26" s="33">
        <v>81</v>
      </c>
      <c r="AM26" s="33">
        <v>6.9</v>
      </c>
      <c r="AN26" s="33">
        <v>62</v>
      </c>
      <c r="AO26" s="33">
        <v>11.1</v>
      </c>
      <c r="AP26" s="33">
        <v>61</v>
      </c>
      <c r="AQ26" s="33">
        <v>16.600000000000001</v>
      </c>
      <c r="AR26" s="33">
        <v>81</v>
      </c>
      <c r="AS26" s="33">
        <v>12.6</v>
      </c>
      <c r="AT26" s="63">
        <v>82</v>
      </c>
      <c r="AU26" s="63">
        <v>8.6</v>
      </c>
      <c r="AV26" s="43">
        <f t="shared" si="2"/>
        <v>63.56</v>
      </c>
      <c r="AW26" s="43">
        <f t="shared" si="3"/>
        <v>13.111111111111111</v>
      </c>
    </row>
    <row r="27" spans="2:49" s="39" customFormat="1" x14ac:dyDescent="0.25">
      <c r="C27" s="41">
        <v>40790</v>
      </c>
      <c r="D27" s="28">
        <v>69</v>
      </c>
      <c r="E27" s="28">
        <v>12.5</v>
      </c>
      <c r="F27" s="28">
        <v>70</v>
      </c>
      <c r="G27" s="28">
        <v>12.6</v>
      </c>
      <c r="H27" s="28">
        <v>73</v>
      </c>
      <c r="I27" s="28">
        <v>8.9</v>
      </c>
      <c r="J27" s="28">
        <v>63</v>
      </c>
      <c r="K27" s="28">
        <v>13.7</v>
      </c>
      <c r="L27" s="28">
        <v>71</v>
      </c>
      <c r="M27" s="28">
        <v>12.3</v>
      </c>
      <c r="N27" s="28">
        <v>54</v>
      </c>
      <c r="O27" s="28">
        <v>20.7</v>
      </c>
      <c r="P27" s="28">
        <v>80</v>
      </c>
      <c r="Q27" s="28">
        <v>7.2</v>
      </c>
      <c r="R27" s="28">
        <v>56</v>
      </c>
      <c r="S27" s="28">
        <v>21.9</v>
      </c>
      <c r="T27" s="28">
        <v>42</v>
      </c>
      <c r="U27" s="28">
        <v>30.5</v>
      </c>
      <c r="V27" s="28">
        <v>65</v>
      </c>
      <c r="W27" s="28">
        <v>12.6</v>
      </c>
      <c r="X27" s="28">
        <v>51</v>
      </c>
      <c r="Y27" s="28">
        <v>16.3</v>
      </c>
      <c r="Z27" s="28">
        <v>55</v>
      </c>
      <c r="AA27" s="28">
        <v>18.100000000000001</v>
      </c>
      <c r="AB27" s="42">
        <v>78</v>
      </c>
      <c r="AC27" s="28">
        <v>8.9</v>
      </c>
      <c r="AD27" s="42">
        <v>85</v>
      </c>
      <c r="AE27" s="28">
        <v>7.3</v>
      </c>
      <c r="AF27" s="42">
        <v>72</v>
      </c>
      <c r="AG27" s="28">
        <v>10.7</v>
      </c>
      <c r="AH27" s="28">
        <v>76</v>
      </c>
      <c r="AI27" s="28">
        <v>8.1999999999999993</v>
      </c>
      <c r="AJ27" s="60">
        <v>51</v>
      </c>
      <c r="AK27" s="60">
        <v>20.100000000000001</v>
      </c>
      <c r="AL27" s="60">
        <v>85</v>
      </c>
      <c r="AM27" s="60">
        <v>6.5</v>
      </c>
      <c r="AN27" s="60">
        <v>70</v>
      </c>
      <c r="AO27" s="60">
        <v>8.5</v>
      </c>
      <c r="AP27" s="60">
        <v>67</v>
      </c>
      <c r="AQ27" s="60">
        <v>11.8</v>
      </c>
      <c r="AR27" s="60">
        <v>87</v>
      </c>
      <c r="AS27" s="60">
        <v>8.6</v>
      </c>
      <c r="AT27" s="70"/>
      <c r="AU27" s="70"/>
      <c r="AV27" s="43">
        <f t="shared" si="2"/>
        <v>64.55</v>
      </c>
      <c r="AW27" s="43">
        <f t="shared" si="3"/>
        <v>11.763636363636364</v>
      </c>
    </row>
    <row r="28" spans="2:49" s="39" customFormat="1" x14ac:dyDescent="0.25">
      <c r="C28" s="41">
        <v>40797</v>
      </c>
      <c r="D28" s="28">
        <v>77</v>
      </c>
      <c r="E28" s="28">
        <v>9.3000000000000007</v>
      </c>
      <c r="F28" s="28">
        <v>80</v>
      </c>
      <c r="G28" s="28">
        <v>10.3</v>
      </c>
      <c r="H28" s="28">
        <v>79</v>
      </c>
      <c r="I28" s="28">
        <v>8.4</v>
      </c>
      <c r="J28" s="28">
        <v>65</v>
      </c>
      <c r="K28" s="28">
        <v>12.4</v>
      </c>
      <c r="L28" s="28">
        <v>79</v>
      </c>
      <c r="M28" s="28">
        <v>10.199999999999999</v>
      </c>
      <c r="N28" s="28">
        <v>63</v>
      </c>
      <c r="O28" s="28">
        <v>16.600000000000001</v>
      </c>
      <c r="P28" s="28"/>
      <c r="Q28" s="28"/>
      <c r="R28" s="28">
        <v>70</v>
      </c>
      <c r="S28" s="28">
        <v>14.3</v>
      </c>
      <c r="T28" s="28">
        <v>57</v>
      </c>
      <c r="U28" s="28">
        <v>16</v>
      </c>
      <c r="V28" s="28">
        <v>70</v>
      </c>
      <c r="W28" s="28">
        <v>10.1</v>
      </c>
      <c r="X28" s="28">
        <v>63</v>
      </c>
      <c r="Y28" s="28">
        <v>12.9</v>
      </c>
      <c r="Z28" s="28">
        <v>73</v>
      </c>
      <c r="AA28" s="28">
        <v>9.9</v>
      </c>
      <c r="AB28" s="42">
        <v>80</v>
      </c>
      <c r="AC28" s="28">
        <v>8.1999999999999993</v>
      </c>
      <c r="AD28" s="42"/>
      <c r="AE28" s="28"/>
      <c r="AF28" s="42">
        <v>80</v>
      </c>
      <c r="AG28" s="28">
        <v>8.3000000000000007</v>
      </c>
      <c r="AH28" s="28">
        <v>83</v>
      </c>
      <c r="AI28" s="28">
        <v>8.1</v>
      </c>
      <c r="AJ28" s="60">
        <v>61</v>
      </c>
      <c r="AK28" s="60">
        <v>14.9</v>
      </c>
      <c r="AL28" s="69">
        <v>90</v>
      </c>
      <c r="AM28" s="69">
        <v>6</v>
      </c>
      <c r="AN28" s="60">
        <v>79</v>
      </c>
      <c r="AO28" s="60">
        <v>6.7</v>
      </c>
      <c r="AP28" s="60">
        <v>74</v>
      </c>
      <c r="AQ28" s="60">
        <v>10.199999999999999</v>
      </c>
      <c r="AR28" s="60">
        <v>93</v>
      </c>
      <c r="AS28" s="60">
        <v>8.1999999999999993</v>
      </c>
      <c r="AT28" s="70"/>
      <c r="AU28" s="70"/>
      <c r="AV28" s="43">
        <f t="shared" si="2"/>
        <v>70.109090909090909</v>
      </c>
      <c r="AW28" s="43">
        <f t="shared" si="3"/>
        <v>9.5400000000000009</v>
      </c>
    </row>
    <row r="29" spans="2:49" s="39" customFormat="1" x14ac:dyDescent="0.25">
      <c r="C29" s="41">
        <v>40804</v>
      </c>
      <c r="D29" s="28">
        <v>80</v>
      </c>
      <c r="E29" s="28">
        <v>9</v>
      </c>
      <c r="F29" s="28">
        <v>81</v>
      </c>
      <c r="G29" s="28">
        <v>9.6</v>
      </c>
      <c r="H29" s="28">
        <v>84</v>
      </c>
      <c r="I29" s="28">
        <v>7.5</v>
      </c>
      <c r="J29" s="28">
        <v>70</v>
      </c>
      <c r="K29" s="28">
        <v>10.199999999999999</v>
      </c>
      <c r="L29" s="28">
        <v>82</v>
      </c>
      <c r="M29" s="28">
        <v>9.5</v>
      </c>
      <c r="N29" s="28">
        <v>69</v>
      </c>
      <c r="O29" s="28">
        <v>11.3</v>
      </c>
      <c r="P29" s="28"/>
      <c r="Q29" s="28"/>
      <c r="R29" s="28">
        <v>77</v>
      </c>
      <c r="S29" s="28">
        <v>11</v>
      </c>
      <c r="T29" s="28">
        <v>61</v>
      </c>
      <c r="U29" s="28">
        <v>13.6</v>
      </c>
      <c r="V29" s="28">
        <v>79</v>
      </c>
      <c r="W29" s="28">
        <v>8.1999999999999993</v>
      </c>
      <c r="X29" s="28">
        <v>73</v>
      </c>
      <c r="Y29" s="28">
        <v>9.1999999999999993</v>
      </c>
      <c r="Z29" s="28">
        <v>76</v>
      </c>
      <c r="AA29" s="28">
        <v>7.9</v>
      </c>
      <c r="AB29" s="28"/>
      <c r="AC29" s="28"/>
      <c r="AD29" s="28"/>
      <c r="AE29" s="28"/>
      <c r="AF29" s="42">
        <v>85</v>
      </c>
      <c r="AG29" s="28">
        <v>7.1</v>
      </c>
      <c r="AH29" s="28">
        <v>90</v>
      </c>
      <c r="AI29" s="28">
        <v>7.5</v>
      </c>
      <c r="AJ29" s="28">
        <v>64</v>
      </c>
      <c r="AK29" s="28">
        <v>10.1</v>
      </c>
      <c r="AL29" s="28"/>
      <c r="AM29" s="28"/>
      <c r="AN29" s="69">
        <v>81</v>
      </c>
      <c r="AO29" s="69">
        <v>6</v>
      </c>
      <c r="AP29" s="69">
        <v>80</v>
      </c>
      <c r="AQ29" s="69">
        <v>9.1999999999999993</v>
      </c>
      <c r="AR29" s="69">
        <v>90</v>
      </c>
      <c r="AS29" s="69">
        <v>7.4</v>
      </c>
      <c r="AT29" s="68"/>
      <c r="AU29" s="68"/>
      <c r="AV29" s="43">
        <f t="shared" si="2"/>
        <v>70.599999999999994</v>
      </c>
      <c r="AW29" s="43">
        <f t="shared" si="3"/>
        <v>8.1375000000000011</v>
      </c>
    </row>
    <row r="30" spans="2:49" s="39" customFormat="1" x14ac:dyDescent="0.25">
      <c r="C30" s="41">
        <v>40811</v>
      </c>
      <c r="D30" s="28">
        <v>82</v>
      </c>
      <c r="E30" s="28">
        <v>8.1999999999999993</v>
      </c>
      <c r="F30" s="28">
        <v>88</v>
      </c>
      <c r="G30" s="28">
        <v>7.5</v>
      </c>
      <c r="H30" s="28"/>
      <c r="I30" s="28"/>
      <c r="J30" s="28">
        <v>77</v>
      </c>
      <c r="K30" s="28">
        <v>9.4</v>
      </c>
      <c r="L30" s="28">
        <v>89</v>
      </c>
      <c r="M30" s="28">
        <v>7.9</v>
      </c>
      <c r="N30" s="28">
        <v>75</v>
      </c>
      <c r="O30" s="28">
        <v>10.199999999999999</v>
      </c>
      <c r="P30" s="28"/>
      <c r="Q30" s="28"/>
      <c r="R30" s="28">
        <v>81</v>
      </c>
      <c r="S30" s="28">
        <v>8.6999999999999993</v>
      </c>
      <c r="T30" s="28">
        <v>64</v>
      </c>
      <c r="U30" s="28">
        <v>11.9</v>
      </c>
      <c r="V30" s="28"/>
      <c r="W30" s="28"/>
      <c r="X30" s="28">
        <v>73</v>
      </c>
      <c r="Y30" s="28">
        <v>7.6</v>
      </c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>
        <v>80</v>
      </c>
      <c r="AQ30" s="28">
        <v>8.8000000000000007</v>
      </c>
      <c r="AR30" s="28">
        <v>98</v>
      </c>
      <c r="AS30" s="28">
        <v>6.8</v>
      </c>
      <c r="AT30" s="27"/>
      <c r="AU30" s="27"/>
      <c r="AV30" s="43">
        <f t="shared" si="2"/>
        <v>64.45</v>
      </c>
      <c r="AW30" s="43">
        <f t="shared" si="3"/>
        <v>7.7333333333333334</v>
      </c>
    </row>
    <row r="31" spans="2:49" s="39" customFormat="1" x14ac:dyDescent="0.25">
      <c r="C31" s="41">
        <v>40818</v>
      </c>
      <c r="D31" s="28"/>
      <c r="E31" s="28"/>
      <c r="F31" s="28">
        <v>87</v>
      </c>
      <c r="G31" s="28">
        <v>7.3</v>
      </c>
      <c r="H31" s="28"/>
      <c r="I31" s="28"/>
      <c r="J31" s="28">
        <v>81</v>
      </c>
      <c r="K31" s="28">
        <v>9.1</v>
      </c>
      <c r="L31" s="28">
        <v>91</v>
      </c>
      <c r="M31" s="28">
        <v>7.7</v>
      </c>
      <c r="N31" s="28">
        <v>77</v>
      </c>
      <c r="O31" s="28">
        <v>9.1999999999999993</v>
      </c>
      <c r="P31" s="28"/>
      <c r="Q31" s="28"/>
      <c r="R31" s="28"/>
      <c r="S31" s="28"/>
      <c r="T31" s="28">
        <v>73</v>
      </c>
      <c r="U31" s="28">
        <v>9.5</v>
      </c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7"/>
      <c r="AU31" s="27"/>
      <c r="AV31" s="43"/>
      <c r="AW31" s="43"/>
    </row>
    <row r="32" spans="2:49" s="39" customFormat="1" x14ac:dyDescent="0.25">
      <c r="C32" s="41">
        <v>40825</v>
      </c>
      <c r="D32" s="28"/>
      <c r="E32" s="28"/>
      <c r="F32" s="28"/>
      <c r="G32" s="28"/>
      <c r="H32" s="28"/>
      <c r="I32" s="28"/>
      <c r="J32" s="28">
        <v>85</v>
      </c>
      <c r="K32" s="28">
        <v>8.6</v>
      </c>
      <c r="L32" s="28"/>
      <c r="M32" s="28"/>
      <c r="N32" s="28">
        <v>81</v>
      </c>
      <c r="O32" s="28">
        <v>9.1999999999999993</v>
      </c>
      <c r="P32" s="28"/>
      <c r="Q32" s="28"/>
      <c r="R32" s="28"/>
      <c r="S32" s="28"/>
      <c r="T32" s="28">
        <v>76</v>
      </c>
      <c r="U32" s="28">
        <v>8.5</v>
      </c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7"/>
      <c r="AU32" s="27"/>
      <c r="AV32" s="43"/>
      <c r="AW32" s="43"/>
    </row>
  </sheetData>
  <phoneticPr fontId="1" type="noConversion"/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U21"/>
  <sheetViews>
    <sheetView topLeftCell="A31" zoomScale="160" zoomScaleNormal="160" workbookViewId="0">
      <pane xSplit="1" topLeftCell="B1" activePane="topRight" state="frozen"/>
      <selection pane="topRight" activeCell="Y30" sqref="Y30"/>
    </sheetView>
  </sheetViews>
  <sheetFormatPr baseColWidth="10" defaultColWidth="9.33203125" defaultRowHeight="13.2" x14ac:dyDescent="0.25"/>
  <cols>
    <col min="1" max="1" width="19.33203125" customWidth="1"/>
  </cols>
  <sheetData>
    <row r="3" spans="1:21" x14ac:dyDescent="0.25">
      <c r="A3" t="s">
        <v>5</v>
      </c>
    </row>
    <row r="5" spans="1:21" x14ac:dyDescent="0.25">
      <c r="B5">
        <v>2003</v>
      </c>
      <c r="D5">
        <v>2004</v>
      </c>
      <c r="F5">
        <v>2005</v>
      </c>
      <c r="H5">
        <v>2006</v>
      </c>
      <c r="J5">
        <v>2007</v>
      </c>
      <c r="L5">
        <v>2008</v>
      </c>
      <c r="N5">
        <v>2009</v>
      </c>
      <c r="P5">
        <v>2010</v>
      </c>
      <c r="R5">
        <v>2011</v>
      </c>
    </row>
    <row r="7" spans="1:21" x14ac:dyDescent="0.25">
      <c r="A7" t="s">
        <v>2</v>
      </c>
      <c r="B7" s="8" t="s">
        <v>3</v>
      </c>
      <c r="C7" s="9" t="s">
        <v>4</v>
      </c>
      <c r="D7" s="8" t="s">
        <v>3</v>
      </c>
      <c r="E7" s="9" t="s">
        <v>4</v>
      </c>
      <c r="F7" s="8" t="s">
        <v>3</v>
      </c>
      <c r="G7" s="9" t="s">
        <v>4</v>
      </c>
      <c r="H7" s="8" t="s">
        <v>3</v>
      </c>
      <c r="I7" s="9" t="s">
        <v>4</v>
      </c>
      <c r="J7" s="8" t="s">
        <v>3</v>
      </c>
      <c r="K7" s="9" t="s">
        <v>4</v>
      </c>
      <c r="L7" s="8" t="s">
        <v>3</v>
      </c>
      <c r="M7" s="9" t="s">
        <v>4</v>
      </c>
      <c r="N7" s="8" t="s">
        <v>3</v>
      </c>
      <c r="O7" s="9" t="s">
        <v>4</v>
      </c>
      <c r="P7" s="8" t="s">
        <v>3</v>
      </c>
      <c r="Q7" s="9" t="s">
        <v>4</v>
      </c>
      <c r="R7" s="8" t="s">
        <v>3</v>
      </c>
      <c r="S7" s="9" t="s">
        <v>4</v>
      </c>
    </row>
    <row r="8" spans="1:21" x14ac:dyDescent="0.25">
      <c r="B8" s="3"/>
      <c r="C8" s="4"/>
      <c r="D8" s="3"/>
      <c r="E8" s="4"/>
      <c r="F8" s="3"/>
      <c r="G8" s="4"/>
      <c r="H8" s="3"/>
      <c r="I8" s="4"/>
      <c r="J8" s="3"/>
      <c r="K8" s="4"/>
      <c r="L8" s="3"/>
      <c r="M8" s="4"/>
      <c r="N8" s="3"/>
      <c r="O8" s="4"/>
      <c r="P8" s="3"/>
      <c r="Q8" s="4"/>
      <c r="R8" s="3"/>
      <c r="S8" s="4"/>
    </row>
    <row r="9" spans="1:21" ht="13.5" customHeight="1" x14ac:dyDescent="0.25">
      <c r="A9" s="7">
        <v>40769</v>
      </c>
      <c r="B9" s="3"/>
      <c r="C9" s="4"/>
      <c r="D9" s="3"/>
      <c r="E9" s="4"/>
      <c r="F9" s="3"/>
      <c r="G9" s="4"/>
      <c r="H9" s="3"/>
      <c r="I9" s="4"/>
      <c r="J9" s="3"/>
      <c r="K9" s="4"/>
      <c r="L9" s="3"/>
      <c r="M9" s="4"/>
      <c r="N9" s="3"/>
      <c r="O9" s="4"/>
      <c r="P9" s="3"/>
      <c r="Q9" s="4"/>
      <c r="R9" s="3"/>
      <c r="S9" s="4"/>
    </row>
    <row r="10" spans="1:21" ht="13.5" customHeight="1" x14ac:dyDescent="0.25">
      <c r="A10" s="7">
        <v>40776</v>
      </c>
      <c r="B10" s="3"/>
      <c r="C10" s="4"/>
      <c r="D10" s="3"/>
      <c r="E10" s="4"/>
      <c r="F10" s="3"/>
      <c r="G10" s="4"/>
      <c r="H10" s="3"/>
      <c r="I10" s="4"/>
      <c r="J10" s="3">
        <v>43</v>
      </c>
      <c r="K10" s="4">
        <v>20.3</v>
      </c>
      <c r="L10" s="3"/>
      <c r="M10" s="4"/>
      <c r="N10" s="3"/>
      <c r="O10" s="4"/>
      <c r="P10" s="3"/>
      <c r="Q10" s="4"/>
      <c r="R10" s="3">
        <v>48</v>
      </c>
      <c r="S10" s="4">
        <v>21.6</v>
      </c>
      <c r="T10" s="12">
        <f>AVERAGE(D10,F10,H10,J10,L10,N10,P10)</f>
        <v>43</v>
      </c>
      <c r="U10" s="12">
        <f>AVERAGE(E10,G10,I10,K10,M10,O10,Q10)</f>
        <v>20.3</v>
      </c>
    </row>
    <row r="11" spans="1:21" x14ac:dyDescent="0.25">
      <c r="A11" s="7">
        <v>40783</v>
      </c>
      <c r="B11" s="3"/>
      <c r="C11" s="4"/>
      <c r="D11" s="3"/>
      <c r="E11" s="4"/>
      <c r="F11" s="3"/>
      <c r="G11" s="4"/>
      <c r="H11" s="3"/>
      <c r="I11" s="4"/>
      <c r="J11" s="3">
        <v>52</v>
      </c>
      <c r="K11" s="4">
        <v>18.3</v>
      </c>
      <c r="L11" s="3"/>
      <c r="M11" s="4"/>
      <c r="N11" s="3"/>
      <c r="O11" s="4"/>
      <c r="P11" s="3"/>
      <c r="Q11" s="4"/>
      <c r="R11" s="3">
        <v>62</v>
      </c>
      <c r="S11" s="4">
        <v>15.7</v>
      </c>
      <c r="T11" s="12">
        <f t="shared" ref="T11:U18" si="0">AVERAGE(D11,F11,H11,J11,L11,N11,P11)</f>
        <v>52</v>
      </c>
      <c r="U11" s="12">
        <f t="shared" si="0"/>
        <v>18.3</v>
      </c>
    </row>
    <row r="12" spans="1:21" x14ac:dyDescent="0.25">
      <c r="A12" s="7">
        <v>40790</v>
      </c>
      <c r="B12" s="3">
        <v>56</v>
      </c>
      <c r="C12" s="4">
        <v>20.9</v>
      </c>
      <c r="D12" s="3"/>
      <c r="E12" s="4"/>
      <c r="F12" s="3">
        <v>63</v>
      </c>
      <c r="G12" s="4">
        <v>14.7</v>
      </c>
      <c r="H12" s="3">
        <v>61</v>
      </c>
      <c r="I12" s="4">
        <v>19.600000000000001</v>
      </c>
      <c r="J12" s="3">
        <v>61</v>
      </c>
      <c r="K12" s="4">
        <v>15.5</v>
      </c>
      <c r="L12" s="3"/>
      <c r="M12" s="4"/>
      <c r="N12" s="3">
        <v>49</v>
      </c>
      <c r="O12" s="4">
        <v>22.1</v>
      </c>
      <c r="P12" s="3"/>
      <c r="Q12" s="4"/>
      <c r="R12" s="3">
        <v>69</v>
      </c>
      <c r="S12" s="4">
        <v>12.4</v>
      </c>
      <c r="T12" s="12">
        <f t="shared" si="0"/>
        <v>58.5</v>
      </c>
      <c r="U12" s="12">
        <f t="shared" si="0"/>
        <v>17.975000000000001</v>
      </c>
    </row>
    <row r="13" spans="1:21" x14ac:dyDescent="0.25">
      <c r="A13" s="7">
        <v>40797</v>
      </c>
      <c r="B13" s="3">
        <v>63</v>
      </c>
      <c r="C13" s="4">
        <v>16.3</v>
      </c>
      <c r="D13" s="3">
        <v>44</v>
      </c>
      <c r="E13" s="4">
        <v>24.4</v>
      </c>
      <c r="F13" s="3">
        <v>66</v>
      </c>
      <c r="G13" s="4">
        <v>10.7</v>
      </c>
      <c r="H13" s="3">
        <v>70</v>
      </c>
      <c r="I13" s="4">
        <v>16.8</v>
      </c>
      <c r="J13" s="3">
        <v>64</v>
      </c>
      <c r="K13" s="4">
        <v>14.3</v>
      </c>
      <c r="L13" s="3">
        <v>54</v>
      </c>
      <c r="M13" s="4">
        <v>17.899999999999999</v>
      </c>
      <c r="N13" s="3">
        <v>63</v>
      </c>
      <c r="O13" s="4">
        <v>16.600000000000001</v>
      </c>
      <c r="P13" s="3">
        <v>52</v>
      </c>
      <c r="Q13" s="4">
        <v>23.1</v>
      </c>
      <c r="R13" s="3">
        <v>72</v>
      </c>
      <c r="S13" s="4">
        <v>11</v>
      </c>
      <c r="T13" s="12">
        <f t="shared" si="0"/>
        <v>59</v>
      </c>
      <c r="U13" s="12">
        <f t="shared" si="0"/>
        <v>17.685714285714283</v>
      </c>
    </row>
    <row r="14" spans="1:21" x14ac:dyDescent="0.25">
      <c r="A14" s="7">
        <v>40804</v>
      </c>
      <c r="B14" s="3">
        <v>69</v>
      </c>
      <c r="C14" s="4">
        <v>15.5</v>
      </c>
      <c r="D14" s="3">
        <v>55</v>
      </c>
      <c r="E14" s="4">
        <v>20.7</v>
      </c>
      <c r="F14" s="3">
        <v>69</v>
      </c>
      <c r="G14" s="4">
        <v>10.5</v>
      </c>
      <c r="H14" s="3">
        <v>76</v>
      </c>
      <c r="I14" s="4">
        <v>13.2</v>
      </c>
      <c r="J14" s="3">
        <v>71</v>
      </c>
      <c r="K14" s="4">
        <v>12.9</v>
      </c>
      <c r="L14" s="3">
        <v>60</v>
      </c>
      <c r="M14" s="4">
        <v>14.5</v>
      </c>
      <c r="N14" s="3">
        <v>67</v>
      </c>
      <c r="O14" s="4">
        <v>14.9</v>
      </c>
      <c r="P14" s="3">
        <v>59</v>
      </c>
      <c r="Q14" s="4">
        <v>18.8</v>
      </c>
      <c r="R14" s="3">
        <v>77</v>
      </c>
      <c r="S14" s="4">
        <v>9.6999999999999993</v>
      </c>
      <c r="T14" s="12">
        <f t="shared" si="0"/>
        <v>65.285714285714292</v>
      </c>
      <c r="U14" s="12">
        <f t="shared" si="0"/>
        <v>15.071428571428571</v>
      </c>
    </row>
    <row r="15" spans="1:21" x14ac:dyDescent="0.25">
      <c r="A15" s="7">
        <v>40811</v>
      </c>
      <c r="B15" s="3">
        <v>77</v>
      </c>
      <c r="C15" s="4">
        <v>12.3</v>
      </c>
      <c r="D15" s="3">
        <v>66</v>
      </c>
      <c r="E15" s="4">
        <v>17.100000000000001</v>
      </c>
      <c r="F15" s="3">
        <v>74</v>
      </c>
      <c r="G15" s="4">
        <v>9.8000000000000007</v>
      </c>
      <c r="H15" s="3">
        <v>76</v>
      </c>
      <c r="I15" s="4">
        <v>11.8</v>
      </c>
      <c r="J15" s="3">
        <v>75</v>
      </c>
      <c r="K15" s="4">
        <v>11.1</v>
      </c>
      <c r="L15" s="3">
        <v>69</v>
      </c>
      <c r="M15" s="4">
        <v>13</v>
      </c>
      <c r="N15" s="3">
        <v>78</v>
      </c>
      <c r="O15" s="4">
        <v>12.1</v>
      </c>
      <c r="P15" s="3">
        <v>69</v>
      </c>
      <c r="Q15" s="4">
        <v>15.6</v>
      </c>
      <c r="R15" s="3">
        <v>81</v>
      </c>
      <c r="S15" s="4">
        <v>9.6999999999999993</v>
      </c>
      <c r="T15" s="12">
        <f t="shared" si="0"/>
        <v>72.428571428571431</v>
      </c>
      <c r="U15" s="12">
        <f t="shared" si="0"/>
        <v>12.928571428571429</v>
      </c>
    </row>
    <row r="16" spans="1:21" x14ac:dyDescent="0.25">
      <c r="A16" s="7">
        <v>40818</v>
      </c>
      <c r="B16" s="3">
        <v>81</v>
      </c>
      <c r="C16" s="4">
        <v>12.1</v>
      </c>
      <c r="D16" s="3">
        <v>73</v>
      </c>
      <c r="E16" s="4">
        <v>15.5</v>
      </c>
      <c r="F16" s="3">
        <v>82</v>
      </c>
      <c r="G16" s="4">
        <v>9.6</v>
      </c>
      <c r="H16" s="3">
        <v>76</v>
      </c>
      <c r="I16" s="4">
        <v>10.3</v>
      </c>
      <c r="J16" s="3">
        <v>74</v>
      </c>
      <c r="K16" s="4">
        <v>11.1</v>
      </c>
      <c r="L16" s="3">
        <v>71</v>
      </c>
      <c r="M16" s="4">
        <v>12.5</v>
      </c>
      <c r="N16" s="3">
        <v>80</v>
      </c>
      <c r="O16" s="4">
        <v>10.8</v>
      </c>
      <c r="P16" s="3">
        <v>73</v>
      </c>
      <c r="Q16" s="4">
        <v>14</v>
      </c>
      <c r="R16" s="3"/>
      <c r="S16" s="4"/>
      <c r="T16" s="12">
        <f t="shared" si="0"/>
        <v>75.571428571428569</v>
      </c>
      <c r="U16" s="12">
        <f t="shared" si="0"/>
        <v>11.971428571428573</v>
      </c>
    </row>
    <row r="17" spans="1:21" x14ac:dyDescent="0.25">
      <c r="A17" s="7">
        <v>40825</v>
      </c>
      <c r="B17" s="3">
        <v>84</v>
      </c>
      <c r="C17" s="4">
        <v>11.9</v>
      </c>
      <c r="D17" s="3">
        <v>76</v>
      </c>
      <c r="E17" s="4">
        <v>13.4</v>
      </c>
      <c r="F17" s="3"/>
      <c r="G17" s="4"/>
      <c r="H17" s="3"/>
      <c r="I17" s="4"/>
      <c r="J17" s="3"/>
      <c r="K17" s="4"/>
      <c r="L17" s="3">
        <v>75</v>
      </c>
      <c r="M17" s="4">
        <v>12</v>
      </c>
      <c r="N17" s="3">
        <v>81</v>
      </c>
      <c r="O17" s="4">
        <v>10.1</v>
      </c>
      <c r="P17" s="3">
        <v>73</v>
      </c>
      <c r="Q17" s="4">
        <v>14.2</v>
      </c>
      <c r="R17" s="3"/>
      <c r="S17" s="4"/>
      <c r="T17" s="12">
        <f t="shared" si="0"/>
        <v>76.25</v>
      </c>
      <c r="U17" s="12">
        <f t="shared" si="0"/>
        <v>12.425000000000001</v>
      </c>
    </row>
    <row r="18" spans="1:21" x14ac:dyDescent="0.25">
      <c r="A18" s="7">
        <v>40832</v>
      </c>
      <c r="B18" s="3">
        <v>85</v>
      </c>
      <c r="C18" s="4">
        <v>11.6</v>
      </c>
      <c r="D18" s="3">
        <v>79</v>
      </c>
      <c r="E18" s="4">
        <v>13.2</v>
      </c>
      <c r="F18" s="3"/>
      <c r="G18" s="4"/>
      <c r="H18" s="3"/>
      <c r="I18" s="4"/>
      <c r="J18" s="3"/>
      <c r="K18" s="4"/>
      <c r="L18" s="3">
        <v>78</v>
      </c>
      <c r="M18" s="4">
        <v>11.6</v>
      </c>
      <c r="N18" s="3"/>
      <c r="O18" s="4"/>
      <c r="P18" s="3">
        <v>80</v>
      </c>
      <c r="Q18" s="4">
        <v>12.7</v>
      </c>
      <c r="R18" s="3"/>
      <c r="S18" s="4"/>
      <c r="T18" s="12">
        <f t="shared" si="0"/>
        <v>79</v>
      </c>
      <c r="U18" s="12">
        <f t="shared" si="0"/>
        <v>12.5</v>
      </c>
    </row>
    <row r="19" spans="1:21" x14ac:dyDescent="0.25">
      <c r="A19" s="7">
        <v>40839</v>
      </c>
      <c r="B19" s="3"/>
      <c r="C19" s="4"/>
      <c r="D19" s="3">
        <v>78</v>
      </c>
      <c r="E19" s="4">
        <v>12.5</v>
      </c>
      <c r="F19" s="3"/>
      <c r="G19" s="4"/>
      <c r="H19" s="3"/>
      <c r="I19" s="4"/>
      <c r="J19" s="3"/>
      <c r="K19" s="4"/>
      <c r="L19" s="3"/>
      <c r="M19" s="4"/>
      <c r="N19" s="3"/>
      <c r="O19" s="4"/>
      <c r="P19" s="3"/>
      <c r="Q19" s="4"/>
      <c r="R19" s="3"/>
      <c r="S19" s="4"/>
    </row>
    <row r="20" spans="1:21" x14ac:dyDescent="0.25">
      <c r="A20" s="7">
        <v>40846</v>
      </c>
      <c r="B20" s="3"/>
      <c r="C20" s="4"/>
      <c r="D20" s="3"/>
      <c r="E20" s="4"/>
      <c r="F20" s="3"/>
      <c r="G20" s="4"/>
      <c r="H20" s="3"/>
      <c r="I20" s="4"/>
      <c r="J20" s="3"/>
      <c r="K20" s="4"/>
      <c r="L20" s="3"/>
      <c r="M20" s="4"/>
      <c r="N20" s="3"/>
      <c r="O20" s="4"/>
      <c r="P20" s="3"/>
      <c r="Q20" s="4"/>
      <c r="R20" s="3"/>
      <c r="S20" s="4"/>
    </row>
    <row r="21" spans="1:21" x14ac:dyDescent="0.25">
      <c r="A21" s="7">
        <v>40853</v>
      </c>
      <c r="B21" s="5"/>
      <c r="C21" s="6"/>
      <c r="D21" s="5"/>
      <c r="E21" s="6"/>
      <c r="F21" s="5"/>
      <c r="G21" s="6"/>
      <c r="H21" s="5"/>
      <c r="I21" s="6"/>
      <c r="J21" s="5"/>
      <c r="K21" s="6"/>
      <c r="L21" s="5"/>
      <c r="M21" s="6"/>
      <c r="N21" s="5"/>
      <c r="O21" s="6"/>
      <c r="P21" s="5"/>
      <c r="Q21" s="6"/>
      <c r="R21" s="5"/>
      <c r="S21" s="6"/>
    </row>
  </sheetData>
  <phoneticPr fontId="1" type="noConversion"/>
  <pageMargins left="0.75" right="0.75" top="1" bottom="1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9:N34"/>
  <sheetViews>
    <sheetView workbookViewId="0">
      <selection activeCell="F45" sqref="F45"/>
    </sheetView>
  </sheetViews>
  <sheetFormatPr baseColWidth="10" defaultColWidth="9.33203125" defaultRowHeight="13.2" x14ac:dyDescent="0.25"/>
  <sheetData>
    <row r="9" spans="3:8" x14ac:dyDescent="0.25">
      <c r="E9" s="21">
        <v>2011</v>
      </c>
      <c r="F9" s="2"/>
      <c r="G9" s="21" t="s">
        <v>6</v>
      </c>
      <c r="H9" s="2"/>
    </row>
    <row r="10" spans="3:8" x14ac:dyDescent="0.25">
      <c r="C10" s="10" t="s">
        <v>0</v>
      </c>
      <c r="D10" t="s">
        <v>2</v>
      </c>
      <c r="E10" s="3" t="s">
        <v>3</v>
      </c>
      <c r="F10" s="4" t="s">
        <v>4</v>
      </c>
      <c r="G10" s="3"/>
      <c r="H10" s="4"/>
    </row>
    <row r="11" spans="3:8" x14ac:dyDescent="0.25">
      <c r="E11" s="3"/>
      <c r="F11" s="4"/>
      <c r="G11" s="3"/>
      <c r="H11" s="4"/>
    </row>
    <row r="12" spans="3:8" x14ac:dyDescent="0.25">
      <c r="D12" s="1">
        <v>40762</v>
      </c>
      <c r="E12" s="3">
        <v>51</v>
      </c>
      <c r="F12" s="4">
        <v>14.3</v>
      </c>
      <c r="G12" s="14"/>
      <c r="H12" s="13"/>
    </row>
    <row r="13" spans="3:8" x14ac:dyDescent="0.25">
      <c r="D13" s="1">
        <v>40769</v>
      </c>
      <c r="E13" s="3">
        <v>57</v>
      </c>
      <c r="F13" s="4">
        <v>11.2</v>
      </c>
      <c r="G13" s="14"/>
      <c r="H13" s="13"/>
    </row>
    <row r="14" spans="3:8" x14ac:dyDescent="0.25">
      <c r="D14" s="1">
        <v>40776</v>
      </c>
      <c r="E14" s="11">
        <v>68</v>
      </c>
      <c r="F14" s="4">
        <v>8.6</v>
      </c>
      <c r="G14" s="15">
        <v>52</v>
      </c>
      <c r="H14" s="17">
        <v>15.6</v>
      </c>
    </row>
    <row r="15" spans="3:8" x14ac:dyDescent="0.25">
      <c r="D15" s="1">
        <v>40783</v>
      </c>
      <c r="E15" s="3">
        <v>68</v>
      </c>
      <c r="F15" s="4">
        <v>8.1999999999999993</v>
      </c>
      <c r="G15" s="14">
        <v>57.142857142857146</v>
      </c>
      <c r="H15" s="17">
        <v>12.9</v>
      </c>
    </row>
    <row r="16" spans="3:8" x14ac:dyDescent="0.25">
      <c r="D16" s="1">
        <v>40790</v>
      </c>
      <c r="E16" s="23">
        <v>73</v>
      </c>
      <c r="F16" s="24">
        <v>6.9</v>
      </c>
      <c r="G16" s="14">
        <v>64.285714285714292</v>
      </c>
      <c r="H16" s="17">
        <v>10.442857142857145</v>
      </c>
    </row>
    <row r="17" spans="3:14" x14ac:dyDescent="0.25">
      <c r="C17" s="1"/>
      <c r="D17" s="1">
        <v>40797</v>
      </c>
      <c r="E17" s="3"/>
      <c r="F17" s="4"/>
      <c r="G17" s="14">
        <v>68.857142857142861</v>
      </c>
      <c r="H17" s="17">
        <v>9.2285714285714295</v>
      </c>
    </row>
    <row r="18" spans="3:14" x14ac:dyDescent="0.25">
      <c r="D18" s="1">
        <v>40804</v>
      </c>
      <c r="E18" s="3"/>
      <c r="F18" s="4"/>
      <c r="G18" s="25">
        <v>72.333333333333329</v>
      </c>
      <c r="H18" s="26">
        <v>7.9</v>
      </c>
      <c r="J18" t="s">
        <v>7</v>
      </c>
      <c r="N18" s="19">
        <f>H18-F16</f>
        <v>1</v>
      </c>
    </row>
    <row r="19" spans="3:14" x14ac:dyDescent="0.25">
      <c r="D19" s="1">
        <v>40811</v>
      </c>
      <c r="E19" s="3"/>
      <c r="F19" s="4"/>
      <c r="G19" s="14">
        <v>75</v>
      </c>
      <c r="H19" s="17">
        <v>8.2249999999999996</v>
      </c>
    </row>
    <row r="20" spans="3:14" x14ac:dyDescent="0.25">
      <c r="D20" s="1">
        <v>40818</v>
      </c>
      <c r="E20" s="5"/>
      <c r="F20" s="6"/>
      <c r="G20" s="16">
        <v>74</v>
      </c>
      <c r="H20" s="18">
        <v>8.3000000000000007</v>
      </c>
    </row>
    <row r="21" spans="3:14" x14ac:dyDescent="0.25">
      <c r="G21" s="12"/>
      <c r="H21" s="19"/>
    </row>
    <row r="22" spans="3:14" x14ac:dyDescent="0.25">
      <c r="G22" s="12"/>
      <c r="H22" s="19"/>
    </row>
    <row r="23" spans="3:14" x14ac:dyDescent="0.25">
      <c r="E23" s="21">
        <v>2011</v>
      </c>
      <c r="F23" s="2"/>
      <c r="G23" s="22" t="s">
        <v>6</v>
      </c>
      <c r="H23" s="20"/>
    </row>
    <row r="24" spans="3:14" x14ac:dyDescent="0.25">
      <c r="D24" t="s">
        <v>2</v>
      </c>
      <c r="E24" s="3" t="s">
        <v>3</v>
      </c>
      <c r="F24" s="4" t="s">
        <v>4</v>
      </c>
      <c r="G24" s="14"/>
      <c r="H24" s="17"/>
    </row>
    <row r="25" spans="3:14" x14ac:dyDescent="0.25">
      <c r="E25" s="3"/>
      <c r="F25" s="4"/>
      <c r="G25" s="14"/>
      <c r="H25" s="17"/>
    </row>
    <row r="26" spans="3:14" x14ac:dyDescent="0.25">
      <c r="C26" s="10" t="s">
        <v>1</v>
      </c>
      <c r="D26" s="1">
        <v>40769</v>
      </c>
      <c r="E26" s="3">
        <v>55</v>
      </c>
      <c r="F26" s="4">
        <v>20.3</v>
      </c>
      <c r="G26" s="14"/>
      <c r="H26" s="17"/>
    </row>
    <row r="27" spans="3:14" x14ac:dyDescent="0.25">
      <c r="D27" s="1">
        <v>40776</v>
      </c>
      <c r="E27">
        <v>68</v>
      </c>
      <c r="F27">
        <v>11.9</v>
      </c>
      <c r="G27" s="12"/>
      <c r="H27" s="19"/>
    </row>
    <row r="28" spans="3:14" x14ac:dyDescent="0.25">
      <c r="D28" s="1">
        <v>40783</v>
      </c>
      <c r="E28" s="3">
        <v>73</v>
      </c>
      <c r="F28" s="4">
        <v>9.3000000000000007</v>
      </c>
      <c r="G28" s="14">
        <v>55.166666666666664</v>
      </c>
      <c r="H28" s="17">
        <v>18.600000000000001</v>
      </c>
    </row>
    <row r="29" spans="3:14" x14ac:dyDescent="0.25">
      <c r="D29" s="1">
        <v>40790</v>
      </c>
      <c r="E29" s="3">
        <v>80</v>
      </c>
      <c r="F29" s="4">
        <v>7.2</v>
      </c>
      <c r="G29" s="14">
        <v>64.857142857142861</v>
      </c>
      <c r="H29" s="17">
        <v>14</v>
      </c>
    </row>
    <row r="30" spans="3:14" x14ac:dyDescent="0.25">
      <c r="D30" s="1">
        <v>40797</v>
      </c>
      <c r="E30" s="3"/>
      <c r="F30" s="4"/>
      <c r="G30" s="14">
        <v>72</v>
      </c>
      <c r="H30" s="17">
        <v>11.614285714285716</v>
      </c>
    </row>
    <row r="31" spans="3:14" x14ac:dyDescent="0.25">
      <c r="D31" s="1">
        <v>40804</v>
      </c>
      <c r="E31" s="3"/>
      <c r="F31" s="4"/>
      <c r="G31" s="14">
        <v>75.857142857142861</v>
      </c>
      <c r="H31" s="17">
        <v>9.9428571428571413</v>
      </c>
    </row>
    <row r="32" spans="3:14" x14ac:dyDescent="0.25">
      <c r="D32" s="1">
        <v>40811</v>
      </c>
      <c r="E32" s="3"/>
      <c r="F32" s="4"/>
      <c r="G32" s="14">
        <v>80.333333333333329</v>
      </c>
      <c r="H32" s="17">
        <v>8.9333333333333318</v>
      </c>
      <c r="J32" t="s">
        <v>7</v>
      </c>
      <c r="N32" s="19">
        <f>H32-F29</f>
        <v>1.7333333333333316</v>
      </c>
    </row>
    <row r="33" spans="4:8" x14ac:dyDescent="0.25">
      <c r="D33" s="1">
        <v>40818</v>
      </c>
      <c r="E33" s="3"/>
      <c r="F33" s="4"/>
      <c r="G33" s="14">
        <v>81.599999999999994</v>
      </c>
      <c r="H33" s="17">
        <v>8.66</v>
      </c>
    </row>
    <row r="34" spans="4:8" x14ac:dyDescent="0.25">
      <c r="D34" s="1">
        <v>40825</v>
      </c>
      <c r="E34" s="5"/>
      <c r="F34" s="6"/>
      <c r="G34" s="16">
        <v>83</v>
      </c>
      <c r="H34" s="18">
        <v>8.9</v>
      </c>
    </row>
  </sheetData>
  <phoneticPr fontId="1" type="noConversion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</dc:creator>
  <cp:lastModifiedBy>Christopher Simon</cp:lastModifiedBy>
  <cp:lastPrinted>2007-09-18T14:50:20Z</cp:lastPrinted>
  <dcterms:created xsi:type="dcterms:W3CDTF">2007-09-13T09:33:19Z</dcterms:created>
  <dcterms:modified xsi:type="dcterms:W3CDTF">2026-08-24T09:17:21Z</dcterms:modified>
</cp:coreProperties>
</file>